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7425" tabRatio="573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'2'!$B$1:$F$21</definedName>
    <definedName name="_xlnm.Print_Area" localSheetId="2">'3'!$A$1:$E$25</definedName>
    <definedName name="_xlnm.Print_Area" localSheetId="3">'4'!$A$1:$E$15</definedName>
    <definedName name="_xlnm.Print_Area" localSheetId="4">'5'!$A$1:$E$41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<sst xmlns="http://schemas.openxmlformats.org/spreadsheetml/2006/main" count="238" uniqueCount="169">
  <si>
    <t>Показник</t>
  </si>
  <si>
    <t>зміна значення</t>
  </si>
  <si>
    <t>%</t>
  </si>
  <si>
    <t xml:space="preserve"> </t>
  </si>
  <si>
    <t>Середній розмір заробітної плати у вакансіях, грн.</t>
  </si>
  <si>
    <t>Кількість вакансій, одиниць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</si>
  <si>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</si>
  <si>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</si>
  <si>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</si>
  <si>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</si>
  <si>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</si>
  <si>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</si>
  <si>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</si>
  <si>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</si>
  <si>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</si>
  <si>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</si>
  <si>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</si>
  <si>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</si>
  <si>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</si>
  <si>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</si>
  <si>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</si>
  <si>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</si>
  <si>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</si>
  <si>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</si>
  <si>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</si>
  <si>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</si>
  <si>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</si>
  <si>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</si>
  <si>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</si>
  <si>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</si>
  <si>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</si>
  <si>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</si>
  <si>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</si>
  <si>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</si>
  <si>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</si>
  <si>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</si>
  <si>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</si>
  <si>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</si>
  <si>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</si>
  <si>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</si>
  <si>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</si>
  <si>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</si>
  <si>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</si>
  <si>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</si>
  <si>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</si>
  <si>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</si>
  <si>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</si>
  <si>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Путильський</t>
  </si>
  <si>
    <t>Сокирянський</t>
  </si>
  <si>
    <t>Сторожинецький</t>
  </si>
  <si>
    <t>Хотинський</t>
  </si>
  <si>
    <t>м.Новодністровськ</t>
  </si>
  <si>
    <t>Чернівецька область</t>
  </si>
  <si>
    <t>Чернівецька область - всього</t>
  </si>
  <si>
    <t xml:space="preserve"> + (-)                           особи</t>
  </si>
  <si>
    <t>2018 рік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</si>
  <si>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</si>
  <si>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</si>
  <si>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</si>
  <si>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у т.ч.</t>
  </si>
  <si>
    <t>Чисельність безробітних,                                   які проходили профнавчання,                                осіб</t>
  </si>
  <si>
    <t>Кількість роботодавців, які надали інформацію про вакансії</t>
  </si>
  <si>
    <t>Мають статус безробітного                                       на кінець періоду, осіб</t>
  </si>
  <si>
    <t>Кількість вакансій на кінець періоду, одиниць</t>
  </si>
  <si>
    <t>Працевлаштування безробітних (в т.ч. самос, за направ, ЦПХ)</t>
  </si>
  <si>
    <t>у порівнянні з минулим роком</t>
  </si>
  <si>
    <t>різ-ниця</t>
  </si>
  <si>
    <t>Усього</t>
  </si>
  <si>
    <t>за формою 3-ПН</t>
  </si>
  <si>
    <t>з інших джерел</t>
  </si>
  <si>
    <t xml:space="preserve"> + (-)</t>
  </si>
  <si>
    <t>Діяльність Чернівецької обласної служби зайнятості</t>
  </si>
  <si>
    <t>Назва філій   ЧОЦЗ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</si>
  <si>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</si>
  <si>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</si>
  <si>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</si>
  <si>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</si>
  <si>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</si>
  <si>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</si>
  <si>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</si>
  <si>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</si>
  <si>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</si>
  <si>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</si>
  <si>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</si>
  <si>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</si>
  <si>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</si>
  <si>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х</t>
  </si>
  <si>
    <t>Новоселицький</t>
  </si>
  <si>
    <t>м.Чернівці</t>
  </si>
  <si>
    <t>2019 рік</t>
  </si>
  <si>
    <t>Надання послуг Чернівецькою обласною службою зайнятості</t>
  </si>
  <si>
    <t>Чернівецька область - усього</t>
  </si>
  <si>
    <t>Станом на дату</t>
  </si>
  <si>
    <t>Мали статус безробітного, осіб</t>
  </si>
  <si>
    <t>зареєстровано з початку року, осіб</t>
  </si>
  <si>
    <t>Кількість осіб, охоплених профорієнтаційними послугами, осіб</t>
  </si>
  <si>
    <t>які мали статус безробітного, осіб</t>
  </si>
  <si>
    <t>які навчаються в навчальних закладах різних типів</t>
  </si>
  <si>
    <t>Чисельність осіб, які брали участь у громадських та інших роботах тимчасового характеру, осіб</t>
  </si>
  <si>
    <t>з них</t>
  </si>
  <si>
    <t>отримують допомогу по безробіттю, осіб</t>
  </si>
  <si>
    <t>середній розмір допомоги по безробіттю, грн.</t>
  </si>
  <si>
    <t xml:space="preserve">                                </t>
  </si>
  <si>
    <t>Мали статус безробітного, особи</t>
  </si>
  <si>
    <t xml:space="preserve"> у т.ч. зареєстровано з початку року</t>
  </si>
  <si>
    <t>Всього отримали роботу (у т.ч. до набуття статусу безробітного),  особи</t>
  </si>
  <si>
    <t xml:space="preserve"> Працевлаштовано до набуття статусу безробітного, особи</t>
  </si>
  <si>
    <t xml:space="preserve"> Питома вага працевлаштованих до набуття статусу безробітного, %</t>
  </si>
  <si>
    <t xml:space="preserve"> Працевлаштовано безробітних за направленням служби зайнятості</t>
  </si>
  <si>
    <t xml:space="preserve"> -шляхом одноразової виплати допомоги по безробіттю, особи</t>
  </si>
  <si>
    <t>-працевлаштовано з компенсацією витрат роботодавцю єдиного внеску, особи</t>
  </si>
  <si>
    <t>Проходили професійне навчання безробітні, особи</t>
  </si>
  <si>
    <t>Рівень працевлаштування після закінчення профнавчання, %</t>
  </si>
  <si>
    <t xml:space="preserve">  з них в ЦПТО,  особи</t>
  </si>
  <si>
    <t>Рівень працевлаштування після закінчення навчання в ЦПТО, %</t>
  </si>
  <si>
    <t>Всього отримали ваучер на навчання,  осіб</t>
  </si>
  <si>
    <t>Всього брали участь у громадських та інших роботах тимчасового характеру,  осіб</t>
  </si>
  <si>
    <t xml:space="preserve"> Безробітних, осіб</t>
  </si>
  <si>
    <t>Кількість осіб, охоплених профорієнтаційними послугами, особи</t>
  </si>
  <si>
    <t>Отримували допомогу по безробіттю,особи</t>
  </si>
  <si>
    <t>Кількість довготривалих безробітних,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</si>
  <si>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</si>
  <si>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</si>
  <si>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одиниць</t>
  </si>
  <si>
    <t xml:space="preserve"> з них зареєстровано з початку року</t>
  </si>
  <si>
    <t>Кількість укомплектованих вакансій, одиниць</t>
  </si>
  <si>
    <t>Рівень укомплектування вакансій, %</t>
  </si>
  <si>
    <t>Отримували допомогу по безробіттю, особи</t>
  </si>
  <si>
    <t>Кількість вакансій по формі 3-ПН, одиниць</t>
  </si>
  <si>
    <t>Пропозиції роботи, отримані з інших джерел,  одиниць</t>
  </si>
  <si>
    <t>Кількість безробітних на одну вакансію, особи</t>
  </si>
  <si>
    <t>-2,6 в.п.</t>
  </si>
  <si>
    <t>Показники робочої сили у І кварталі 2019 року</t>
  </si>
  <si>
    <t>(за даними Державної служби статистики України)</t>
  </si>
  <si>
    <r>
      <t>Зайняте населення</t>
    </r>
    <r>
      <rPr>
        <sz val="15"/>
        <rFont val="Times New Roman"/>
        <family val="1"/>
      </rPr>
      <t>, тис.осіб</t>
    </r>
  </si>
  <si>
    <t>Рівень зайнятості, %</t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</si>
  <si>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</si>
  <si>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 xml:space="preserve">Рівень безробіття (за методологією МОП), % </t>
  </si>
  <si>
    <t>по Чернівецькій області</t>
  </si>
  <si>
    <r>
      <t xml:space="preserve">15 років і старше - </t>
    </r>
    <r>
      <rPr>
        <b/>
        <sz val="14"/>
        <color indexed="8"/>
        <rFont val="Times New Roman"/>
        <family val="1"/>
      </rPr>
      <t>53,7%</t>
    </r>
  </si>
  <si>
    <r>
      <t xml:space="preserve">15-70 років - </t>
    </r>
    <r>
      <rPr>
        <b/>
        <sz val="14"/>
        <color indexed="8"/>
        <rFont val="Times New Roman"/>
        <family val="1"/>
      </rPr>
      <t>57,3%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</si>
  <si>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59,2%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</si>
  <si>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34,4 тис.осіб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</si>
  <si>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34,4 тис.осіб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</si>
  <si>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34,4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</si>
  <si>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7,9%</t>
    </r>
  </si>
  <si>
    <r>
      <t>15-70 років -</t>
    </r>
    <r>
      <rPr>
        <b/>
        <sz val="14"/>
        <color indexed="8"/>
        <rFont val="Times New Roman"/>
        <family val="1"/>
      </rPr>
      <t>8,2%</t>
    </r>
  </si>
  <si>
    <r>
      <t>працездатного віку -</t>
    </r>
    <r>
      <rPr>
        <b/>
        <sz val="14"/>
        <color indexed="8"/>
        <rFont val="Times New Roman"/>
        <family val="1"/>
      </rPr>
      <t>9,4%</t>
    </r>
  </si>
  <si>
    <t>Середній розмір допомоги по безробіттю,  у липні, грн.</t>
  </si>
  <si>
    <r>
      <t xml:space="preserve">15 років і старше - </t>
    </r>
    <r>
      <rPr>
        <b/>
        <sz val="14"/>
        <color indexed="8"/>
        <rFont val="Times New Roman"/>
        <family val="1"/>
      </rPr>
      <t>399,8 тис.осіб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</si>
  <si>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383,0 тис.осіб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</si>
  <si>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333,2 тис.осіб</t>
    </r>
  </si>
  <si>
    <t>Інформація щодо запланованого масового вивільнення працівників  за січень-серпень 2018-2019 р.р.</t>
  </si>
  <si>
    <t>Інформація щодо запланованого масового вивільнення працівників                                                                                            за січень-серпень 2018-2019 р.р.</t>
  </si>
  <si>
    <t>Інформація щодо запланованого масового вивільнення працівників                                                                                             за січень-серпень 2018-2019 р.р.</t>
  </si>
  <si>
    <t>за січень-серпень 2018-2019 р.р.</t>
  </si>
  <si>
    <t>на             1 вересня 2018 рік</t>
  </si>
  <si>
    <t>на              1  вересня 2019 рік</t>
  </si>
  <si>
    <t>у січні-серпні 2018 - 2019 рр.</t>
  </si>
  <si>
    <t>з них особи</t>
  </si>
  <si>
    <t>5,6 в.п.</t>
  </si>
  <si>
    <t>-11,8 в.п.</t>
  </si>
  <si>
    <t>- 0,6 в.п.</t>
  </si>
  <si>
    <t>у 6,1р.б.</t>
  </si>
  <si>
    <t>у 6 р.б.</t>
  </si>
  <si>
    <t>-2,4 в.п.</t>
  </si>
  <si>
    <t>665 грн.</t>
  </si>
  <si>
    <t>1218 грн.</t>
  </si>
  <si>
    <t>1 особа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</si>
</sst>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00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4"/>
      <name val="Times New Roman Cyr"/>
      <family val="0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u val="single"/>
      <sz val="11"/>
      <color indexed="25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  <font>
      <i/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4" borderId="0" applyNumberFormat="0" applyBorder="0" applyAlignment="0" applyProtection="0"/>
    <xf numFmtId="0" fontId="1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25" borderId="0" applyNumberFormat="0" applyBorder="0" applyAlignment="0" applyProtection="0"/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34" fillId="2" borderId="0" applyNumberFormat="0" applyBorder="0" applyAlignment="0" applyProtection="0"/>
    <xf numFmtId="0" fontId="34" fillId="28" borderId="0" applyNumberFormat="0" applyBorder="0" applyAlignment="0" applyProtection="0"/>
    <xf numFmtId="0" fontId="34" fillId="5" borderId="0" applyNumberFormat="0" applyBorder="0" applyAlignment="0" applyProtection="0"/>
    <xf numFmtId="0" fontId="81" fillId="29" borderId="0" applyNumberFormat="0" applyBorder="0" applyAlignment="0" applyProtection="0"/>
    <xf numFmtId="0" fontId="34" fillId="2" borderId="0" applyNumberFormat="0" applyBorder="0" applyAlignment="0" applyProtection="0"/>
    <xf numFmtId="0" fontId="81" fillId="30" borderId="0" applyNumberFormat="0" applyBorder="0" applyAlignment="0" applyProtection="0"/>
    <xf numFmtId="0" fontId="34" fillId="25" borderId="0" applyNumberFormat="0" applyBorder="0" applyAlignment="0" applyProtection="0"/>
    <xf numFmtId="0" fontId="81" fillId="31" borderId="0" applyNumberFormat="0" applyBorder="0" applyAlignment="0" applyProtection="0"/>
    <xf numFmtId="0" fontId="34" fillId="26" borderId="0" applyNumberFormat="0" applyBorder="0" applyAlignment="0" applyProtection="0"/>
    <xf numFmtId="0" fontId="81" fillId="32" borderId="0" applyNumberFormat="0" applyBorder="0" applyAlignment="0" applyProtection="0"/>
    <xf numFmtId="0" fontId="34" fillId="18" borderId="0" applyNumberFormat="0" applyBorder="0" applyAlignment="0" applyProtection="0"/>
    <xf numFmtId="0" fontId="81" fillId="33" borderId="0" applyNumberFormat="0" applyBorder="0" applyAlignment="0" applyProtection="0"/>
    <xf numFmtId="0" fontId="34" fillId="2" borderId="0" applyNumberFormat="0" applyBorder="0" applyAlignment="0" applyProtection="0"/>
    <xf numFmtId="0" fontId="81" fillId="34" borderId="0" applyNumberFormat="0" applyBorder="0" applyAlignment="0" applyProtection="0"/>
    <xf numFmtId="0" fontId="34" fillId="5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0" fontId="34" fillId="25" borderId="0" applyNumberFormat="0" applyBorder="0" applyAlignment="0" applyProtection="0"/>
    <xf numFmtId="0" fontId="34" fillId="3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40" borderId="0" applyNumberFormat="0" applyBorder="0" applyAlignment="0" applyProtection="0"/>
    <xf numFmtId="0" fontId="37" fillId="16" borderId="1" applyNumberFormat="0" applyAlignment="0" applyProtection="0"/>
    <xf numFmtId="0" fontId="49" fillId="6" borderId="1" applyNumberFormat="0" applyAlignment="0" applyProtection="0"/>
    <xf numFmtId="0" fontId="41" fillId="36" borderId="2" applyNumberFormat="0" applyAlignment="0" applyProtection="0"/>
    <xf numFmtId="0" fontId="44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2" borderId="0" applyNumberFormat="0" applyBorder="0" applyAlignment="0" applyProtection="0"/>
    <xf numFmtId="0" fontId="38" fillId="0" borderId="3" applyNumberFormat="0" applyFill="0" applyAlignment="0" applyProtection="0"/>
    <xf numFmtId="0" fontId="50" fillId="0" borderId="4" applyNumberFormat="0" applyFill="0" applyAlignment="0" applyProtection="0"/>
    <xf numFmtId="0" fontId="39" fillId="0" borderId="5" applyNumberFormat="0" applyFill="0" applyAlignment="0" applyProtection="0"/>
    <xf numFmtId="0" fontId="51" fillId="0" borderId="6" applyNumberFormat="0" applyFill="0" applyAlignment="0" applyProtection="0"/>
    <xf numFmtId="0" fontId="40" fillId="0" borderId="7" applyNumberFormat="0" applyFill="0" applyAlignment="0" applyProtection="0"/>
    <xf numFmtId="0" fontId="52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4" borderId="1" applyNumberFormat="0" applyAlignment="0" applyProtection="0"/>
    <xf numFmtId="0" fontId="35" fillId="17" borderId="1" applyNumberFormat="0" applyAlignment="0" applyProtection="0"/>
    <xf numFmtId="0" fontId="45" fillId="0" borderId="9" applyNumberFormat="0" applyFill="0" applyAlignment="0" applyProtection="0"/>
    <xf numFmtId="0" fontId="48" fillId="0" borderId="10" applyNumberFormat="0" applyFill="0" applyAlignment="0" applyProtection="0"/>
    <xf numFmtId="0" fontId="42" fillId="17" borderId="0" applyNumberFormat="0" applyBorder="0" applyAlignment="0" applyProtection="0"/>
    <xf numFmtId="0" fontId="53" fillId="17" borderId="0" applyNumberFormat="0" applyBorder="0" applyAlignment="0" applyProtection="0"/>
    <xf numFmtId="0" fontId="1" fillId="7" borderId="11" applyNumberFormat="0" applyFont="0" applyAlignment="0" applyProtection="0"/>
    <xf numFmtId="0" fontId="10" fillId="7" borderId="11" applyNumberFormat="0" applyFont="0" applyAlignment="0" applyProtection="0"/>
    <xf numFmtId="0" fontId="36" fillId="16" borderId="12" applyNumberFormat="0" applyAlignment="0" applyProtection="0"/>
    <xf numFmtId="0" fontId="36" fillId="6" borderId="12" applyNumberFormat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2" fillId="47" borderId="13" applyNumberFormat="0" applyAlignment="0" applyProtection="0"/>
    <xf numFmtId="0" fontId="83" fillId="48" borderId="14" applyNumberFormat="0" applyAlignment="0" applyProtection="0"/>
    <xf numFmtId="0" fontId="84" fillId="48" borderId="13" applyNumberFormat="0" applyAlignment="0" applyProtection="0"/>
    <xf numFmtId="0" fontId="8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0" borderId="17" applyNumberFormat="0" applyFill="0" applyAlignment="0" applyProtection="0"/>
    <xf numFmtId="0" fontId="88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89" fillId="0" borderId="18" applyNumberFormat="0" applyFill="0" applyAlignment="0" applyProtection="0"/>
    <xf numFmtId="0" fontId="90" fillId="49" borderId="19" applyNumberFormat="0" applyAlignment="0" applyProtection="0"/>
    <xf numFmtId="0" fontId="91" fillId="0" borderId="0" applyNumberFormat="0" applyFill="0" applyBorder="0" applyAlignment="0" applyProtection="0"/>
    <xf numFmtId="0" fontId="92" fillId="50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94" fillId="0" borderId="0" applyNumberFormat="0" applyFill="0" applyBorder="0" applyAlignment="0" applyProtection="0"/>
    <xf numFmtId="0" fontId="95" fillId="51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52" borderId="20" applyNumberFormat="0" applyFont="0" applyAlignment="0" applyProtection="0"/>
    <xf numFmtId="9" fontId="0" fillId="0" borderId="0" applyFont="0" applyFill="0" applyBorder="0" applyAlignment="0" applyProtection="0"/>
    <xf numFmtId="0" fontId="97" fillId="0" borderId="21" applyNumberFormat="0" applyFill="0" applyAlignment="0" applyProtection="0"/>
    <xf numFmtId="0" fontId="32" fillId="0" borderId="0">
      <alignment/>
      <protection/>
    </xf>
    <xf numFmtId="0" fontId="98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99" fillId="53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151">
      <alignment/>
      <protection/>
    </xf>
    <xf numFmtId="0" fontId="2" fillId="54" borderId="0" xfId="151" applyFill="1">
      <alignment/>
      <protection/>
    </xf>
    <xf numFmtId="0" fontId="7" fillId="0" borderId="0" xfId="151" applyFont="1" applyAlignment="1">
      <alignment vertical="center"/>
      <protection/>
    </xf>
    <xf numFmtId="0" fontId="2" fillId="0" borderId="0" xfId="151" applyFont="1" applyAlignment="1">
      <alignment horizontal="left" vertical="center"/>
      <protection/>
    </xf>
    <xf numFmtId="0" fontId="2" fillId="0" borderId="0" xfId="151" applyAlignment="1">
      <alignment horizontal="center" vertical="center"/>
      <protection/>
    </xf>
    <xf numFmtId="0" fontId="2" fillId="0" borderId="0" xfId="151" applyFill="1">
      <alignment/>
      <protection/>
    </xf>
    <xf numFmtId="3" fontId="2" fillId="0" borderId="0" xfId="151" applyNumberFormat="1">
      <alignment/>
      <protection/>
    </xf>
    <xf numFmtId="0" fontId="2" fillId="55" borderId="0" xfId="151" applyFill="1">
      <alignment/>
      <protection/>
    </xf>
    <xf numFmtId="0" fontId="8" fillId="0" borderId="0" xfId="151" applyFont="1">
      <alignment/>
      <protection/>
    </xf>
    <xf numFmtId="0" fontId="2" fillId="0" borderId="0" xfId="151" applyBorder="1">
      <alignment/>
      <protection/>
    </xf>
    <xf numFmtId="1" fontId="2" fillId="0" borderId="0" xfId="154" applyNumberFormat="1" applyFont="1" applyFill="1" applyBorder="1" applyProtection="1">
      <alignment/>
      <protection locked="0"/>
    </xf>
    <xf numFmtId="0" fontId="5" fillId="0" borderId="22" xfId="152" applyFont="1" applyFill="1" applyBorder="1" applyAlignment="1">
      <alignment horizontal="center" vertical="center"/>
      <protection/>
    </xf>
    <xf numFmtId="0" fontId="18" fillId="0" borderId="0" xfId="159" applyFont="1" applyFill="1">
      <alignment/>
      <protection/>
    </xf>
    <xf numFmtId="0" fontId="20" fillId="0" borderId="0" xfId="159" applyFont="1" applyFill="1" applyBorder="1" applyAlignment="1">
      <alignment horizontal="center"/>
      <protection/>
    </xf>
    <xf numFmtId="0" fontId="20" fillId="0" borderId="0" xfId="159" applyFont="1" applyFill="1">
      <alignment/>
      <protection/>
    </xf>
    <xf numFmtId="0" fontId="22" fillId="0" borderId="0" xfId="159" applyFont="1" applyFill="1" applyAlignment="1">
      <alignment vertical="center"/>
      <protection/>
    </xf>
    <xf numFmtId="1" fontId="23" fillId="0" borderId="0" xfId="159" applyNumberFormat="1" applyFont="1" applyFill="1">
      <alignment/>
      <protection/>
    </xf>
    <xf numFmtId="0" fontId="23" fillId="0" borderId="0" xfId="159" applyFont="1" applyFill="1">
      <alignment/>
      <protection/>
    </xf>
    <xf numFmtId="0" fontId="22" fillId="0" borderId="0" xfId="159" applyFont="1" applyFill="1" applyAlignment="1">
      <alignment vertical="center" wrapText="1"/>
      <protection/>
    </xf>
    <xf numFmtId="0" fontId="23" fillId="0" borderId="0" xfId="159" applyFont="1" applyFill="1" applyAlignment="1">
      <alignment vertical="center"/>
      <protection/>
    </xf>
    <xf numFmtId="0" fontId="23" fillId="0" borderId="0" xfId="159" applyFont="1" applyFill="1" applyAlignment="1">
      <alignment horizontal="center"/>
      <protection/>
    </xf>
    <xf numFmtId="0" fontId="23" fillId="0" borderId="0" xfId="159" applyFont="1" applyFill="1" applyAlignment="1">
      <alignment wrapText="1"/>
      <protection/>
    </xf>
    <xf numFmtId="0" fontId="20" fillId="0" borderId="0" xfId="159" applyFont="1" applyFill="1" applyAlignment="1">
      <alignment vertical="center"/>
      <protection/>
    </xf>
    <xf numFmtId="3" fontId="27" fillId="0" borderId="0" xfId="159" applyNumberFormat="1" applyFont="1" applyFill="1" applyAlignment="1">
      <alignment horizontal="center" vertical="center"/>
      <protection/>
    </xf>
    <xf numFmtId="3" fontId="23" fillId="0" borderId="0" xfId="159" applyNumberFormat="1" applyFont="1" applyFill="1">
      <alignment/>
      <protection/>
    </xf>
    <xf numFmtId="173" fontId="23" fillId="0" borderId="0" xfId="159" applyNumberFormat="1" applyFont="1" applyFill="1">
      <alignment/>
      <protection/>
    </xf>
    <xf numFmtId="0" fontId="5" fillId="0" borderId="22" xfId="152" applyFont="1" applyFill="1" applyBorder="1" applyAlignment="1">
      <alignment horizontal="center" vertical="top" wrapText="1"/>
      <protection/>
    </xf>
    <xf numFmtId="0" fontId="2" fillId="0" borderId="0" xfId="157" applyFont="1" applyAlignment="1">
      <alignment vertical="top"/>
      <protection/>
    </xf>
    <xf numFmtId="0" fontId="31" fillId="0" borderId="0" xfId="150" applyFont="1" applyAlignment="1">
      <alignment vertical="top"/>
      <protection/>
    </xf>
    <xf numFmtId="0" fontId="2" fillId="0" borderId="0" xfId="157" applyFont="1" applyFill="1" applyAlignment="1">
      <alignment vertical="top"/>
      <protection/>
    </xf>
    <xf numFmtId="0" fontId="28" fillId="0" borderId="0" xfId="157" applyFont="1" applyFill="1" applyAlignment="1">
      <alignment horizontal="center" vertical="top" wrapText="1"/>
      <protection/>
    </xf>
    <xf numFmtId="0" fontId="31" fillId="0" borderId="0" xfId="157" applyFont="1" applyFill="1" applyAlignment="1">
      <alignment horizontal="right" vertical="center"/>
      <protection/>
    </xf>
    <xf numFmtId="0" fontId="29" fillId="0" borderId="0" xfId="157" applyFont="1" applyFill="1" applyAlignment="1">
      <alignment horizontal="center" vertical="top" wrapText="1"/>
      <protection/>
    </xf>
    <xf numFmtId="0" fontId="29" fillId="0" borderId="22" xfId="157" applyFont="1" applyBorder="1" applyAlignment="1">
      <alignment horizontal="center" vertical="center" wrapText="1"/>
      <protection/>
    </xf>
    <xf numFmtId="0" fontId="4" fillId="0" borderId="22" xfId="157" applyFont="1" applyFill="1" applyBorder="1" applyAlignment="1">
      <alignment horizontal="center" vertical="center" wrapText="1"/>
      <protection/>
    </xf>
    <xf numFmtId="0" fontId="12" fillId="0" borderId="0" xfId="157" applyFont="1" applyAlignment="1">
      <alignment horizontal="center" vertical="center"/>
      <protection/>
    </xf>
    <xf numFmtId="0" fontId="12" fillId="0" borderId="22" xfId="157" applyFont="1" applyFill="1" applyBorder="1" applyAlignment="1">
      <alignment horizontal="center" vertical="center" wrapText="1"/>
      <protection/>
    </xf>
    <xf numFmtId="0" fontId="16" fillId="0" borderId="0" xfId="157" applyFont="1" applyAlignment="1">
      <alignment horizontal="center" vertical="center"/>
      <protection/>
    </xf>
    <xf numFmtId="173" fontId="16" fillId="0" borderId="0" xfId="157" applyNumberFormat="1" applyFont="1" applyAlignment="1">
      <alignment horizontal="center" vertical="center"/>
      <protection/>
    </xf>
    <xf numFmtId="172" fontId="2" fillId="0" borderId="0" xfId="157" applyNumberFormat="1" applyFont="1" applyAlignment="1">
      <alignment vertical="center"/>
      <protection/>
    </xf>
    <xf numFmtId="173" fontId="16" fillId="56" borderId="0" xfId="157" applyNumberFormat="1" applyFont="1" applyFill="1" applyAlignment="1">
      <alignment horizontal="center" vertical="center"/>
      <protection/>
    </xf>
    <xf numFmtId="0" fontId="2" fillId="0" borderId="0" xfId="157" applyFont="1">
      <alignment/>
      <protection/>
    </xf>
    <xf numFmtId="0" fontId="25" fillId="0" borderId="0" xfId="159" applyFont="1" applyFill="1" applyAlignment="1">
      <alignment horizontal="center"/>
      <protection/>
    </xf>
    <xf numFmtId="0" fontId="21" fillId="0" borderId="22" xfId="159" applyFont="1" applyFill="1" applyBorder="1" applyAlignment="1">
      <alignment horizontal="center" vertical="center" wrapText="1"/>
      <protection/>
    </xf>
    <xf numFmtId="0" fontId="18" fillId="0" borderId="0" xfId="159" applyFont="1" applyFill="1" applyAlignment="1">
      <alignment vertical="center" wrapText="1"/>
      <protection/>
    </xf>
    <xf numFmtId="0" fontId="22" fillId="0" borderId="0" xfId="159" applyFont="1" applyFill="1" applyAlignment="1">
      <alignment horizontal="center" vertical="top" wrapText="1"/>
      <protection/>
    </xf>
    <xf numFmtId="0" fontId="17" fillId="0" borderId="22" xfId="159" applyFont="1" applyFill="1" applyBorder="1" applyAlignment="1">
      <alignment horizontal="center" vertical="center" wrapText="1"/>
      <protection/>
    </xf>
    <xf numFmtId="0" fontId="17" fillId="0" borderId="23" xfId="159" applyFont="1" applyFill="1" applyBorder="1" applyAlignment="1">
      <alignment horizontal="center" vertical="center" wrapText="1"/>
      <protection/>
    </xf>
    <xf numFmtId="14" fontId="21" fillId="0" borderId="23" xfId="140" applyNumberFormat="1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wrapText="1"/>
    </xf>
    <xf numFmtId="0" fontId="12" fillId="0" borderId="22" xfId="0" applyFont="1" applyFill="1" applyBorder="1" applyAlignment="1">
      <alignment/>
    </xf>
    <xf numFmtId="3" fontId="4" fillId="0" borderId="22" xfId="150" applyNumberFormat="1" applyFont="1" applyBorder="1" applyAlignment="1">
      <alignment horizontal="center"/>
      <protection/>
    </xf>
    <xf numFmtId="172" fontId="4" fillId="0" borderId="22" xfId="150" applyNumberFormat="1" applyFont="1" applyBorder="1" applyAlignment="1">
      <alignment horizontal="center"/>
      <protection/>
    </xf>
    <xf numFmtId="3" fontId="16" fillId="0" borderId="22" xfId="150" applyNumberFormat="1" applyFont="1" applyBorder="1" applyAlignment="1">
      <alignment horizontal="center"/>
      <protection/>
    </xf>
    <xf numFmtId="0" fontId="21" fillId="0" borderId="24" xfId="159" applyFont="1" applyFill="1" applyBorder="1" applyAlignment="1">
      <alignment horizontal="left" wrapText="1"/>
      <protection/>
    </xf>
    <xf numFmtId="3" fontId="21" fillId="54" borderId="22" xfId="159" applyNumberFormat="1" applyFont="1" applyFill="1" applyBorder="1" applyAlignment="1">
      <alignment horizontal="center"/>
      <protection/>
    </xf>
    <xf numFmtId="3" fontId="100" fillId="54" borderId="22" xfId="159" applyNumberFormat="1" applyFont="1" applyFill="1" applyBorder="1" applyAlignment="1">
      <alignment horizontal="center"/>
      <protection/>
    </xf>
    <xf numFmtId="3" fontId="100" fillId="54" borderId="25" xfId="159" applyNumberFormat="1" applyFont="1" applyFill="1" applyBorder="1" applyAlignment="1">
      <alignment horizontal="center"/>
      <protection/>
    </xf>
    <xf numFmtId="0" fontId="26" fillId="0" borderId="24" xfId="159" applyFont="1" applyFill="1" applyBorder="1" applyAlignment="1">
      <alignment horizontal="left" wrapText="1"/>
      <protection/>
    </xf>
    <xf numFmtId="3" fontId="33" fillId="0" borderId="22" xfId="140" applyNumberFormat="1" applyFont="1" applyBorder="1" applyAlignment="1">
      <alignment horizontal="center" wrapText="1"/>
      <protection/>
    </xf>
    <xf numFmtId="3" fontId="101" fillId="54" borderId="25" xfId="159" applyNumberFormat="1" applyFont="1" applyFill="1" applyBorder="1" applyAlignment="1">
      <alignment horizontal="center"/>
      <protection/>
    </xf>
    <xf numFmtId="0" fontId="26" fillId="0" borderId="26" xfId="159" applyFont="1" applyFill="1" applyBorder="1" applyAlignment="1">
      <alignment horizontal="left" wrapText="1"/>
      <protection/>
    </xf>
    <xf numFmtId="3" fontId="33" fillId="0" borderId="27" xfId="140" applyNumberFormat="1" applyFont="1" applyBorder="1" applyAlignment="1">
      <alignment horizontal="center" wrapText="1"/>
      <protection/>
    </xf>
    <xf numFmtId="3" fontId="101" fillId="54" borderId="28" xfId="159" applyNumberFormat="1" applyFont="1" applyFill="1" applyBorder="1" applyAlignment="1">
      <alignment horizontal="center"/>
      <protection/>
    </xf>
    <xf numFmtId="3" fontId="21" fillId="0" borderId="22" xfId="159" applyNumberFormat="1" applyFont="1" applyFill="1" applyBorder="1" applyAlignment="1">
      <alignment horizontal="center"/>
      <protection/>
    </xf>
    <xf numFmtId="0" fontId="16" fillId="0" borderId="24" xfId="155" applyFont="1" applyBorder="1" applyAlignment="1">
      <alignment wrapText="1"/>
      <protection/>
    </xf>
    <xf numFmtId="3" fontId="26" fillId="0" borderId="22" xfId="159" applyNumberFormat="1" applyFont="1" applyFill="1" applyBorder="1" applyAlignment="1">
      <alignment horizontal="center" wrapText="1"/>
      <protection/>
    </xf>
    <xf numFmtId="3" fontId="26" fillId="0" borderId="22" xfId="159" applyNumberFormat="1" applyFont="1" applyFill="1" applyBorder="1" applyAlignment="1">
      <alignment horizontal="center"/>
      <protection/>
    </xf>
    <xf numFmtId="0" fontId="16" fillId="0" borderId="26" xfId="155" applyFont="1" applyBorder="1" applyAlignment="1">
      <alignment wrapText="1"/>
      <protection/>
    </xf>
    <xf numFmtId="3" fontId="26" fillId="0" borderId="27" xfId="159" applyNumberFormat="1" applyFont="1" applyFill="1" applyBorder="1" applyAlignment="1">
      <alignment horizontal="center" wrapText="1"/>
      <protection/>
    </xf>
    <xf numFmtId="3" fontId="26" fillId="0" borderId="27" xfId="159" applyNumberFormat="1" applyFont="1" applyFill="1" applyBorder="1" applyAlignment="1">
      <alignment horizontal="center"/>
      <protection/>
    </xf>
    <xf numFmtId="0" fontId="21" fillId="0" borderId="24" xfId="159" applyFont="1" applyFill="1" applyBorder="1" applyAlignment="1">
      <alignment horizontal="left" wrapText="1"/>
      <protection/>
    </xf>
    <xf numFmtId="0" fontId="3" fillId="0" borderId="22" xfId="152" applyFont="1" applyFill="1" applyBorder="1" applyAlignment="1">
      <alignment horizontal="left" wrapText="1"/>
      <protection/>
    </xf>
    <xf numFmtId="3" fontId="3" fillId="0" borderId="22" xfId="153" applyNumberFormat="1" applyFont="1" applyFill="1" applyBorder="1" applyAlignment="1">
      <alignment horizontal="center" wrapText="1"/>
      <protection/>
    </xf>
    <xf numFmtId="173" fontId="5" fillId="0" borderId="22" xfId="152" applyNumberFormat="1" applyFont="1" applyFill="1" applyBorder="1" applyAlignment="1">
      <alignment horizontal="center"/>
      <protection/>
    </xf>
    <xf numFmtId="3" fontId="5" fillId="0" borderId="22" xfId="152" applyNumberFormat="1" applyFont="1" applyFill="1" applyBorder="1" applyAlignment="1">
      <alignment horizontal="center"/>
      <protection/>
    </xf>
    <xf numFmtId="0" fontId="3" fillId="0" borderId="29" xfId="152" applyFont="1" applyFill="1" applyBorder="1" applyAlignment="1">
      <alignment horizontal="left" wrapText="1"/>
      <protection/>
    </xf>
    <xf numFmtId="3" fontId="3" fillId="0" borderId="29" xfId="153" applyNumberFormat="1" applyFont="1" applyFill="1" applyBorder="1" applyAlignment="1">
      <alignment horizontal="center" wrapText="1"/>
      <protection/>
    </xf>
    <xf numFmtId="173" fontId="5" fillId="0" borderId="29" xfId="152" applyNumberFormat="1" applyFont="1" applyFill="1" applyBorder="1" applyAlignment="1">
      <alignment horizontal="center"/>
      <protection/>
    </xf>
    <xf numFmtId="3" fontId="5" fillId="0" borderId="29" xfId="152" applyNumberFormat="1" applyFont="1" applyFill="1" applyBorder="1" applyAlignment="1">
      <alignment horizontal="center"/>
      <protection/>
    </xf>
    <xf numFmtId="3" fontId="3" fillId="0" borderId="22" xfId="152" applyNumberFormat="1" applyFont="1" applyFill="1" applyBorder="1" applyAlignment="1">
      <alignment horizontal="center" wrapText="1"/>
      <protection/>
    </xf>
    <xf numFmtId="172" fontId="5" fillId="0" borderId="22" xfId="152" applyNumberFormat="1" applyFont="1" applyFill="1" applyBorder="1" applyAlignment="1">
      <alignment horizontal="center"/>
      <protection/>
    </xf>
    <xf numFmtId="0" fontId="102" fillId="0" borderId="22" xfId="141" applyFont="1" applyFill="1" applyBorder="1" applyAlignment="1">
      <alignment horizontal="left" wrapText="1"/>
      <protection/>
    </xf>
    <xf numFmtId="1" fontId="3" fillId="0" borderId="22" xfId="152" applyNumberFormat="1" applyFont="1" applyFill="1" applyBorder="1" applyAlignment="1">
      <alignment horizontal="center" wrapText="1"/>
      <protection/>
    </xf>
    <xf numFmtId="3" fontId="3" fillId="0" borderId="29" xfId="152" applyNumberFormat="1" applyFont="1" applyFill="1" applyBorder="1" applyAlignment="1">
      <alignment horizontal="center" wrapText="1"/>
      <protection/>
    </xf>
    <xf numFmtId="1" fontId="5" fillId="0" borderId="22" xfId="152" applyNumberFormat="1" applyFont="1" applyFill="1" applyBorder="1" applyAlignment="1">
      <alignment horizontal="center"/>
      <protection/>
    </xf>
    <xf numFmtId="172" fontId="9" fillId="0" borderId="29" xfId="152" applyNumberFormat="1" applyFont="1" applyFill="1" applyBorder="1" applyAlignment="1">
      <alignment horizontal="center" wrapText="1"/>
      <protection/>
    </xf>
    <xf numFmtId="3" fontId="102" fillId="0" borderId="22" xfId="152" applyNumberFormat="1" applyFont="1" applyFill="1" applyBorder="1" applyAlignment="1">
      <alignment horizontal="center" wrapText="1"/>
      <protection/>
    </xf>
    <xf numFmtId="173" fontId="5" fillId="0" borderId="30" xfId="152" applyNumberFormat="1" applyFont="1" applyFill="1" applyBorder="1" applyAlignment="1">
      <alignment horizontal="center"/>
      <protection/>
    </xf>
    <xf numFmtId="3" fontId="3" fillId="57" borderId="22" xfId="152" applyNumberFormat="1" applyFont="1" applyFill="1" applyBorder="1" applyAlignment="1">
      <alignment horizontal="center" wrapText="1"/>
      <protection/>
    </xf>
    <xf numFmtId="3" fontId="3" fillId="54" borderId="29" xfId="153" applyNumberFormat="1" applyFont="1" applyFill="1" applyBorder="1" applyAlignment="1">
      <alignment horizontal="center" wrapText="1"/>
      <protection/>
    </xf>
    <xf numFmtId="3" fontId="3" fillId="54" borderId="29" xfId="152" applyNumberFormat="1" applyFont="1" applyFill="1" applyBorder="1" applyAlignment="1">
      <alignment horizontal="center" wrapText="1"/>
      <protection/>
    </xf>
    <xf numFmtId="3" fontId="5" fillId="54" borderId="29" xfId="152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6" fillId="0" borderId="22" xfId="157" applyFont="1" applyBorder="1" applyAlignment="1">
      <alignment horizontal="center"/>
      <protection/>
    </xf>
    <xf numFmtId="1" fontId="12" fillId="0" borderId="0" xfId="154" applyNumberFormat="1" applyFont="1" applyFill="1" applyBorder="1" applyAlignment="1" applyProtection="1">
      <alignment vertical="center" wrapText="1"/>
      <protection/>
    </xf>
    <xf numFmtId="1" fontId="6" fillId="0" borderId="0" xfId="154" applyNumberFormat="1" applyFont="1" applyFill="1" applyBorder="1" applyAlignment="1" applyProtection="1">
      <alignment horizontal="right"/>
      <protection locked="0"/>
    </xf>
    <xf numFmtId="1" fontId="11" fillId="0" borderId="0" xfId="154" applyNumberFormat="1" applyFont="1" applyFill="1" applyBorder="1" applyAlignment="1" applyProtection="1">
      <alignment/>
      <protection locked="0"/>
    </xf>
    <xf numFmtId="1" fontId="3" fillId="0" borderId="0" xfId="154" applyNumberFormat="1" applyFont="1" applyFill="1" applyBorder="1" applyAlignment="1" applyProtection="1">
      <alignment vertical="center" wrapText="1"/>
      <protection/>
    </xf>
    <xf numFmtId="1" fontId="13" fillId="0" borderId="0" xfId="154" applyNumberFormat="1" applyFont="1" applyFill="1" applyBorder="1" applyAlignment="1" applyProtection="1">
      <alignment vertical="center" wrapText="1"/>
      <protection/>
    </xf>
    <xf numFmtId="1" fontId="14" fillId="0" borderId="0" xfId="154" applyNumberFormat="1" applyFont="1" applyFill="1" applyBorder="1" applyAlignment="1" applyProtection="1">
      <alignment vertical="center" wrapText="1"/>
      <protection/>
    </xf>
    <xf numFmtId="1" fontId="2" fillId="0" borderId="0" xfId="154" applyNumberFormat="1" applyFont="1" applyFill="1" applyBorder="1" applyAlignment="1" applyProtection="1">
      <alignment vertical="center"/>
      <protection locked="0"/>
    </xf>
    <xf numFmtId="1" fontId="13" fillId="0" borderId="0" xfId="154" applyNumberFormat="1" applyFont="1" applyFill="1" applyBorder="1" applyAlignment="1" applyProtection="1">
      <alignment horizontal="center" vertical="center" wrapText="1"/>
      <protection/>
    </xf>
    <xf numFmtId="1" fontId="6" fillId="0" borderId="0" xfId="154" applyNumberFormat="1" applyFont="1" applyFill="1" applyBorder="1" applyAlignment="1" applyProtection="1">
      <alignment horizontal="center"/>
      <protection/>
    </xf>
    <xf numFmtId="3" fontId="3" fillId="0" borderId="0" xfId="154" applyNumberFormat="1" applyFont="1" applyFill="1" applyBorder="1" applyAlignment="1" applyProtection="1">
      <alignment horizontal="center"/>
      <protection locked="0"/>
    </xf>
    <xf numFmtId="173" fontId="3" fillId="0" borderId="0" xfId="154" applyNumberFormat="1" applyFont="1" applyFill="1" applyBorder="1" applyAlignment="1" applyProtection="1">
      <alignment horizontal="center"/>
      <protection locked="0"/>
    </xf>
    <xf numFmtId="1" fontId="3" fillId="0" borderId="0" xfId="154" applyNumberFormat="1" applyFont="1" applyFill="1" applyBorder="1" applyAlignment="1" applyProtection="1">
      <alignment horizontal="center"/>
      <protection locked="0"/>
    </xf>
    <xf numFmtId="1" fontId="3" fillId="0" borderId="0" xfId="148" applyNumberFormat="1" applyFont="1" applyBorder="1" applyAlignment="1">
      <alignment horizontal="right" wrapText="1"/>
      <protection/>
    </xf>
    <xf numFmtId="1" fontId="3" fillId="0" borderId="0" xfId="156" applyNumberFormat="1" applyFont="1" applyFill="1" applyBorder="1" applyAlignment="1">
      <alignment horizontal="center" wrapText="1"/>
      <protection/>
    </xf>
    <xf numFmtId="3" fontId="12" fillId="0" borderId="0" xfId="154" applyNumberFormat="1" applyFont="1" applyFill="1" applyBorder="1" applyAlignment="1" applyProtection="1">
      <alignment horizontal="center"/>
      <protection locked="0"/>
    </xf>
    <xf numFmtId="3" fontId="102" fillId="0" borderId="0" xfId="154" applyNumberFormat="1" applyFont="1" applyFill="1" applyBorder="1" applyAlignment="1" applyProtection="1">
      <alignment horizontal="center"/>
      <protection locked="0"/>
    </xf>
    <xf numFmtId="1" fontId="12" fillId="0" borderId="0" xfId="148" applyNumberFormat="1" applyFont="1" applyBorder="1" applyAlignment="1">
      <alignment horizontal="right" wrapText="1"/>
      <protection/>
    </xf>
    <xf numFmtId="1" fontId="12" fillId="0" borderId="0" xfId="156" applyNumberFormat="1" applyFont="1" applyFill="1" applyBorder="1" applyAlignment="1">
      <alignment horizontal="center" wrapText="1"/>
      <protection/>
    </xf>
    <xf numFmtId="1" fontId="12" fillId="0" borderId="0" xfId="148" applyNumberFormat="1" applyFont="1" applyBorder="1" applyAlignment="1">
      <alignment horizontal="right"/>
      <protection/>
    </xf>
    <xf numFmtId="0" fontId="5" fillId="0" borderId="22" xfId="157" applyFont="1" applyBorder="1" applyAlignment="1">
      <alignment horizontal="center" vertical="center" wrapText="1"/>
      <protection/>
    </xf>
    <xf numFmtId="0" fontId="5" fillId="0" borderId="22" xfId="157" applyNumberFormat="1" applyFont="1" applyBorder="1" applyAlignment="1">
      <alignment horizontal="center" vertical="center" wrapText="1"/>
      <protection/>
    </xf>
    <xf numFmtId="172" fontId="47" fillId="0" borderId="23" xfId="159" applyNumberFormat="1" applyFont="1" applyFill="1" applyBorder="1" applyAlignment="1">
      <alignment horizontal="center"/>
      <protection/>
    </xf>
    <xf numFmtId="0" fontId="5" fillId="0" borderId="29" xfId="152" applyFont="1" applyFill="1" applyBorder="1" applyAlignment="1">
      <alignment horizontal="left" wrapText="1"/>
      <protection/>
    </xf>
    <xf numFmtId="3" fontId="102" fillId="0" borderId="29" xfId="152" applyNumberFormat="1" applyFont="1" applyFill="1" applyBorder="1" applyAlignment="1">
      <alignment horizontal="center" wrapText="1"/>
      <protection/>
    </xf>
    <xf numFmtId="0" fontId="0" fillId="0" borderId="31" xfId="0" applyBorder="1" applyAlignment="1">
      <alignment/>
    </xf>
    <xf numFmtId="172" fontId="47" fillId="0" borderId="23" xfId="159" applyNumberFormat="1" applyFont="1" applyFill="1" applyBorder="1" applyAlignment="1">
      <alignment horizontal="center" wrapText="1"/>
      <protection/>
    </xf>
    <xf numFmtId="3" fontId="102" fillId="54" borderId="29" xfId="152" applyNumberFormat="1" applyFont="1" applyFill="1" applyBorder="1" applyAlignment="1">
      <alignment horizontal="center" wrapText="1"/>
      <protection/>
    </xf>
    <xf numFmtId="3" fontId="103" fillId="0" borderId="22" xfId="154" applyNumberFormat="1" applyFont="1" applyFill="1" applyBorder="1" applyAlignment="1" applyProtection="1">
      <alignment horizontal="center"/>
      <protection locked="0"/>
    </xf>
    <xf numFmtId="0" fontId="93" fillId="0" borderId="0" xfId="0" applyFont="1" applyAlignment="1">
      <alignment/>
    </xf>
    <xf numFmtId="1" fontId="103" fillId="0" borderId="22" xfId="154" applyNumberFormat="1" applyFont="1" applyFill="1" applyBorder="1" applyAlignment="1" applyProtection="1">
      <alignment horizontal="center" vertical="center" wrapText="1"/>
      <protection/>
    </xf>
    <xf numFmtId="1" fontId="104" fillId="0" borderId="30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1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2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0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3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4" xfId="154" applyNumberFormat="1" applyFont="1" applyFill="1" applyBorder="1" applyAlignment="1" applyProtection="1">
      <alignment horizontal="center" vertical="center" wrapText="1"/>
      <protection locked="0"/>
    </xf>
    <xf numFmtId="1" fontId="93" fillId="0" borderId="0" xfId="154" applyNumberFormat="1" applyFont="1" applyFill="1" applyProtection="1">
      <alignment/>
      <protection locked="0"/>
    </xf>
    <xf numFmtId="1" fontId="93" fillId="0" borderId="0" xfId="154" applyNumberFormat="1" applyFont="1" applyFill="1" applyBorder="1" applyProtection="1">
      <alignment/>
      <protection locked="0"/>
    </xf>
    <xf numFmtId="1" fontId="103" fillId="0" borderId="0" xfId="154" applyNumberFormat="1" applyFont="1" applyFill="1" applyBorder="1" applyAlignment="1" applyProtection="1">
      <alignment horizontal="center"/>
      <protection locked="0"/>
    </xf>
    <xf numFmtId="173" fontId="103" fillId="0" borderId="0" xfId="154" applyNumberFormat="1" applyFont="1" applyFill="1" applyBorder="1" applyAlignment="1" applyProtection="1">
      <alignment horizontal="center"/>
      <protection locked="0"/>
    </xf>
    <xf numFmtId="1" fontId="105" fillId="0" borderId="0" xfId="154" applyNumberFormat="1" applyFont="1" applyFill="1" applyProtection="1">
      <alignment/>
      <protection locked="0"/>
    </xf>
    <xf numFmtId="1" fontId="93" fillId="0" borderId="0" xfId="154" applyNumberFormat="1" applyFont="1" applyFill="1" applyAlignment="1" applyProtection="1">
      <alignment/>
      <protection locked="0"/>
    </xf>
    <xf numFmtId="1" fontId="106" fillId="0" borderId="0" xfId="154" applyNumberFormat="1" applyFont="1" applyFill="1" applyAlignment="1" applyProtection="1">
      <alignment horizontal="right"/>
      <protection locked="0"/>
    </xf>
    <xf numFmtId="0" fontId="93" fillId="0" borderId="0" xfId="149" applyFont="1">
      <alignment/>
      <protection/>
    </xf>
    <xf numFmtId="1" fontId="103" fillId="0" borderId="0" xfId="154" applyNumberFormat="1" applyFont="1" applyFill="1" applyAlignment="1" applyProtection="1">
      <alignment horizontal="center"/>
      <protection locked="0"/>
    </xf>
    <xf numFmtId="1" fontId="107" fillId="0" borderId="0" xfId="154" applyNumberFormat="1" applyFont="1" applyFill="1" applyProtection="1">
      <alignment/>
      <protection locked="0"/>
    </xf>
    <xf numFmtId="1" fontId="108" fillId="0" borderId="35" xfId="154" applyNumberFormat="1" applyFont="1" applyFill="1" applyBorder="1" applyAlignment="1" applyProtection="1">
      <alignment horizontal="center" vertical="center" wrapText="1"/>
      <protection locked="0"/>
    </xf>
    <xf numFmtId="1" fontId="108" fillId="0" borderId="25" xfId="154" applyNumberFormat="1" applyFont="1" applyFill="1" applyBorder="1" applyAlignment="1" applyProtection="1">
      <alignment horizontal="center" vertical="center" wrapText="1"/>
      <protection locked="0"/>
    </xf>
    <xf numFmtId="1" fontId="109" fillId="0" borderId="22" xfId="154" applyNumberFormat="1" applyFont="1" applyFill="1" applyBorder="1" applyAlignment="1" applyProtection="1">
      <alignment horizontal="center" vertical="center" wrapText="1"/>
      <protection/>
    </xf>
    <xf numFmtId="1" fontId="104" fillId="0" borderId="22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23" xfId="154" applyNumberFormat="1" applyFont="1" applyFill="1" applyBorder="1" applyAlignment="1" applyProtection="1">
      <alignment horizontal="center" vertical="center" wrapText="1"/>
      <protection locked="0"/>
    </xf>
    <xf numFmtId="1" fontId="109" fillId="0" borderId="22" xfId="154" applyNumberFormat="1" applyFont="1" applyFill="1" applyBorder="1" applyAlignment="1" applyProtection="1">
      <alignment horizontal="center" vertical="center" wrapText="1"/>
      <protection locked="0"/>
    </xf>
    <xf numFmtId="1" fontId="109" fillId="0" borderId="25" xfId="154" applyNumberFormat="1" applyFont="1" applyFill="1" applyBorder="1" applyAlignment="1" applyProtection="1">
      <alignment horizontal="center" vertical="center" wrapText="1"/>
      <protection locked="0"/>
    </xf>
    <xf numFmtId="1" fontId="110" fillId="0" borderId="22" xfId="154" applyNumberFormat="1" applyFont="1" applyFill="1" applyBorder="1" applyAlignment="1" applyProtection="1">
      <alignment horizontal="center"/>
      <protection/>
    </xf>
    <xf numFmtId="1" fontId="110" fillId="0" borderId="22" xfId="154" applyNumberFormat="1" applyFont="1" applyFill="1" applyBorder="1" applyAlignment="1" applyProtection="1">
      <alignment horizontal="center" vertical="center" wrapText="1"/>
      <protection/>
    </xf>
    <xf numFmtId="0" fontId="109" fillId="0" borderId="36" xfId="149" applyFont="1" applyBorder="1" applyAlignment="1">
      <alignment horizontal="left" wrapText="1"/>
      <protection/>
    </xf>
    <xf numFmtId="172" fontId="103" fillId="0" borderId="22" xfId="154" applyNumberFormat="1" applyFont="1" applyFill="1" applyBorder="1" applyAlignment="1" applyProtection="1">
      <alignment horizontal="center"/>
      <protection locked="0"/>
    </xf>
    <xf numFmtId="173" fontId="103" fillId="0" borderId="22" xfId="154" applyNumberFormat="1" applyFont="1" applyFill="1" applyBorder="1" applyAlignment="1" applyProtection="1">
      <alignment horizontal="center"/>
      <protection locked="0"/>
    </xf>
    <xf numFmtId="1" fontId="103" fillId="0" borderId="22" xfId="154" applyNumberFormat="1" applyFont="1" applyFill="1" applyBorder="1" applyAlignment="1" applyProtection="1">
      <alignment horizontal="center"/>
      <protection locked="0"/>
    </xf>
    <xf numFmtId="1" fontId="103" fillId="0" borderId="22" xfId="154" applyNumberFormat="1" applyFont="1" applyFill="1" applyBorder="1" applyAlignment="1" applyProtection="1">
      <alignment horizontal="center" wrapText="1"/>
      <protection/>
    </xf>
    <xf numFmtId="3" fontId="103" fillId="0" borderId="22" xfId="154" applyNumberFormat="1" applyFont="1" applyFill="1" applyBorder="1" applyAlignment="1" applyProtection="1">
      <alignment horizontal="center" wrapText="1"/>
      <protection/>
    </xf>
    <xf numFmtId="173" fontId="103" fillId="0" borderId="22" xfId="154" applyNumberFormat="1" applyFont="1" applyFill="1" applyBorder="1" applyAlignment="1" applyProtection="1">
      <alignment horizontal="center" wrapText="1"/>
      <protection/>
    </xf>
    <xf numFmtId="1" fontId="93" fillId="0" borderId="37" xfId="154" applyNumberFormat="1" applyFont="1" applyFill="1" applyBorder="1" applyAlignment="1" applyProtection="1">
      <alignment horizontal="center" wrapText="1"/>
      <protection locked="0"/>
    </xf>
    <xf numFmtId="1" fontId="93" fillId="0" borderId="22" xfId="154" applyNumberFormat="1" applyFont="1" applyFill="1" applyBorder="1" applyAlignment="1" applyProtection="1">
      <alignment horizontal="center" wrapText="1"/>
      <protection locked="0"/>
    </xf>
    <xf numFmtId="1" fontId="93" fillId="0" borderId="25" xfId="154" applyNumberFormat="1" applyFont="1" applyFill="1" applyBorder="1" applyAlignment="1" applyProtection="1">
      <alignment horizontal="center" wrapText="1"/>
      <protection locked="0"/>
    </xf>
    <xf numFmtId="3" fontId="103" fillId="0" borderId="22" xfId="154" applyNumberFormat="1" applyFont="1" applyFill="1" applyBorder="1" applyAlignment="1" applyProtection="1">
      <alignment horizontal="center" wrapText="1"/>
      <protection locked="0"/>
    </xf>
    <xf numFmtId="173" fontId="103" fillId="0" borderId="22" xfId="154" applyNumberFormat="1" applyFont="1" applyFill="1" applyBorder="1" applyAlignment="1" applyProtection="1">
      <alignment horizontal="center" wrapText="1"/>
      <protection locked="0"/>
    </xf>
    <xf numFmtId="1" fontId="103" fillId="0" borderId="22" xfId="148" applyNumberFormat="1" applyFont="1" applyBorder="1" applyAlignment="1">
      <alignment horizontal="right" wrapText="1"/>
      <protection/>
    </xf>
    <xf numFmtId="0" fontId="104" fillId="6" borderId="22" xfId="154" applyFont="1" applyFill="1" applyBorder="1" applyAlignment="1" applyProtection="1">
      <alignment horizontal="left"/>
      <protection locked="0"/>
    </xf>
    <xf numFmtId="3" fontId="93" fillId="0" borderId="22" xfId="154" applyNumberFormat="1" applyFont="1" applyFill="1" applyBorder="1" applyAlignment="1" applyProtection="1">
      <alignment horizontal="center"/>
      <protection locked="0"/>
    </xf>
    <xf numFmtId="3" fontId="93" fillId="0" borderId="22" xfId="149" applyNumberFormat="1" applyFont="1" applyFill="1" applyBorder="1" applyAlignment="1">
      <alignment horizontal="center"/>
      <protection/>
    </xf>
    <xf numFmtId="172" fontId="93" fillId="0" borderId="22" xfId="154" applyNumberFormat="1" applyFont="1" applyFill="1" applyBorder="1" applyAlignment="1" applyProtection="1">
      <alignment horizontal="center"/>
      <protection locked="0"/>
    </xf>
    <xf numFmtId="1" fontId="93" fillId="0" borderId="22" xfId="154" applyNumberFormat="1" applyFont="1" applyFill="1" applyBorder="1" applyAlignment="1" applyProtection="1">
      <alignment horizontal="center"/>
      <protection locked="0"/>
    </xf>
    <xf numFmtId="3" fontId="93" fillId="0" borderId="22" xfId="154" applyNumberFormat="1" applyFont="1" applyFill="1" applyBorder="1" applyAlignment="1" applyProtection="1">
      <alignment horizontal="center" wrapText="1"/>
      <protection locked="0"/>
    </xf>
    <xf numFmtId="3" fontId="93" fillId="0" borderId="22" xfId="156" applyNumberFormat="1" applyFont="1" applyFill="1" applyBorder="1" applyAlignment="1">
      <alignment horizontal="center" wrapText="1"/>
      <protection/>
    </xf>
    <xf numFmtId="1" fontId="93" fillId="0" borderId="22" xfId="149" applyNumberFormat="1" applyFont="1" applyFill="1" applyBorder="1" applyAlignment="1">
      <alignment horizontal="center"/>
      <protection/>
    </xf>
    <xf numFmtId="1" fontId="93" fillId="0" borderId="22" xfId="149" applyNumberFormat="1" applyFont="1" applyFill="1" applyBorder="1" applyAlignment="1">
      <alignment horizontal="center" wrapText="1"/>
      <protection/>
    </xf>
    <xf numFmtId="1" fontId="93" fillId="0" borderId="22" xfId="148" applyNumberFormat="1" applyFont="1" applyBorder="1" applyAlignment="1">
      <alignment horizontal="right" wrapText="1"/>
      <protection/>
    </xf>
    <xf numFmtId="1" fontId="93" fillId="0" borderId="22" xfId="148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9" fillId="0" borderId="29" xfId="152" applyFont="1" applyFill="1" applyBorder="1" applyAlignment="1">
      <alignment horizontal="left" wrapText="1"/>
      <protection/>
    </xf>
    <xf numFmtId="49" fontId="5" fillId="0" borderId="29" xfId="152" applyNumberFormat="1" applyFont="1" applyFill="1" applyBorder="1" applyAlignment="1">
      <alignment horizontal="left" wrapText="1"/>
      <protection/>
    </xf>
    <xf numFmtId="172" fontId="3" fillId="0" borderId="29" xfId="153" applyNumberFormat="1" applyFont="1" applyFill="1" applyBorder="1" applyAlignment="1">
      <alignment horizontal="center" wrapText="1"/>
      <protection/>
    </xf>
    <xf numFmtId="172" fontId="3" fillId="0" borderId="29" xfId="152" applyNumberFormat="1" applyFont="1" applyFill="1" applyBorder="1" applyAlignment="1">
      <alignment horizontal="center" wrapText="1"/>
      <protection/>
    </xf>
    <xf numFmtId="172" fontId="102" fillId="0" borderId="29" xfId="152" applyNumberFormat="1" applyFont="1" applyFill="1" applyBorder="1" applyAlignment="1">
      <alignment horizontal="center" wrapText="1"/>
      <protection/>
    </xf>
    <xf numFmtId="0" fontId="9" fillId="0" borderId="22" xfId="152" applyFont="1" applyFill="1" applyBorder="1" applyAlignment="1">
      <alignment horizontal="left" wrapText="1"/>
      <protection/>
    </xf>
    <xf numFmtId="172" fontId="3" fillId="0" borderId="22" xfId="153" applyNumberFormat="1" applyFont="1" applyFill="1" applyBorder="1" applyAlignment="1">
      <alignment horizontal="center" wrapText="1"/>
      <protection/>
    </xf>
    <xf numFmtId="3" fontId="3" fillId="54" borderId="22" xfId="153" applyNumberFormat="1" applyFont="1" applyFill="1" applyBorder="1" applyAlignment="1">
      <alignment horizontal="center" wrapText="1"/>
      <protection/>
    </xf>
    <xf numFmtId="0" fontId="5" fillId="54" borderId="22" xfId="152" applyFont="1" applyFill="1" applyBorder="1" applyAlignment="1">
      <alignment horizontal="center" wrapText="1"/>
      <protection/>
    </xf>
    <xf numFmtId="49" fontId="54" fillId="54" borderId="22" xfId="152" applyNumberFormat="1" applyFont="1" applyFill="1" applyBorder="1" applyAlignment="1">
      <alignment horizontal="center"/>
      <protection/>
    </xf>
    <xf numFmtId="0" fontId="111" fillId="0" borderId="0" xfId="0" applyFont="1" applyAlignment="1">
      <alignment/>
    </xf>
    <xf numFmtId="0" fontId="112" fillId="0" borderId="0" xfId="0" applyFont="1" applyAlignment="1">
      <alignment vertical="center"/>
    </xf>
    <xf numFmtId="0" fontId="56" fillId="0" borderId="0" xfId="158" applyFont="1" applyFill="1" applyBorder="1" applyAlignment="1">
      <alignment vertical="top" wrapText="1"/>
      <protection/>
    </xf>
    <xf numFmtId="0" fontId="2" fillId="0" borderId="22" xfId="0" applyFont="1" applyBorder="1" applyAlignment="1">
      <alignment horizontal="center"/>
    </xf>
    <xf numFmtId="0" fontId="2" fillId="0" borderId="22" xfId="146" applyFont="1" applyBorder="1" applyAlignment="1">
      <alignment horizontal="right"/>
      <protection/>
    </xf>
    <xf numFmtId="0" fontId="2" fillId="0" borderId="22" xfId="146" applyFont="1" applyBorder="1">
      <alignment/>
      <protection/>
    </xf>
    <xf numFmtId="0" fontId="2" fillId="0" borderId="22" xfId="0" applyFont="1" applyBorder="1" applyAlignment="1">
      <alignment horizontal="right"/>
    </xf>
    <xf numFmtId="0" fontId="57" fillId="0" borderId="38" xfId="150" applyFont="1" applyFill="1" applyBorder="1" applyAlignment="1">
      <alignment horizontal="left" vertical="center" wrapText="1" indent="1"/>
      <protection/>
    </xf>
    <xf numFmtId="0" fontId="57" fillId="0" borderId="39" xfId="150" applyFont="1" applyFill="1" applyBorder="1" applyAlignment="1">
      <alignment horizontal="left" vertical="center" wrapText="1" indent="1"/>
      <protection/>
    </xf>
    <xf numFmtId="0" fontId="57" fillId="0" borderId="40" xfId="150" applyFont="1" applyFill="1" applyBorder="1" applyAlignment="1">
      <alignment horizontal="left" vertical="center" wrapText="1" indent="1"/>
      <protection/>
    </xf>
    <xf numFmtId="0" fontId="59" fillId="0" borderId="38" xfId="150" applyFont="1" applyFill="1" applyBorder="1" applyAlignment="1">
      <alignment horizontal="left" vertical="center" wrapText="1" indent="1"/>
      <protection/>
    </xf>
    <xf numFmtId="0" fontId="59" fillId="0" borderId="39" xfId="150" applyFont="1" applyFill="1" applyBorder="1" applyAlignment="1">
      <alignment horizontal="left" vertical="center" wrapText="1" indent="1"/>
      <protection/>
    </xf>
    <xf numFmtId="0" fontId="59" fillId="0" borderId="40" xfId="150" applyFont="1" applyFill="1" applyBorder="1" applyAlignment="1">
      <alignment horizontal="left" vertical="center" wrapText="1" indent="1"/>
      <protection/>
    </xf>
    <xf numFmtId="0" fontId="113" fillId="0" borderId="24" xfId="0" applyFont="1" applyBorder="1" applyAlignment="1">
      <alignment vertical="center"/>
    </xf>
    <xf numFmtId="0" fontId="113" fillId="0" borderId="22" xfId="0" applyFont="1" applyBorder="1" applyAlignment="1">
      <alignment vertical="center"/>
    </xf>
    <xf numFmtId="0" fontId="113" fillId="0" borderId="23" xfId="0" applyFont="1" applyBorder="1" applyAlignment="1">
      <alignment vertical="center"/>
    </xf>
    <xf numFmtId="0" fontId="113" fillId="0" borderId="41" xfId="0" applyFont="1" applyBorder="1" applyAlignment="1">
      <alignment vertical="center"/>
    </xf>
    <xf numFmtId="0" fontId="113" fillId="0" borderId="42" xfId="0" applyFont="1" applyBorder="1" applyAlignment="1">
      <alignment vertical="center"/>
    </xf>
    <xf numFmtId="0" fontId="113" fillId="0" borderId="43" xfId="0" applyFont="1" applyBorder="1" applyAlignment="1">
      <alignment vertical="center"/>
    </xf>
    <xf numFmtId="0" fontId="113" fillId="0" borderId="26" xfId="0" applyFont="1" applyBorder="1" applyAlignment="1">
      <alignment vertical="center"/>
    </xf>
    <xf numFmtId="0" fontId="113" fillId="0" borderId="27" xfId="0" applyFont="1" applyBorder="1" applyAlignment="1">
      <alignment vertical="center"/>
    </xf>
    <xf numFmtId="0" fontId="113" fillId="0" borderId="44" xfId="0" applyFont="1" applyBorder="1" applyAlignment="1">
      <alignment vertical="center"/>
    </xf>
    <xf numFmtId="0" fontId="113" fillId="0" borderId="45" xfId="0" applyFont="1" applyBorder="1" applyAlignment="1">
      <alignment vertical="center"/>
    </xf>
    <xf numFmtId="0" fontId="113" fillId="0" borderId="29" xfId="0" applyFont="1" applyBorder="1" applyAlignment="1">
      <alignment vertical="center"/>
    </xf>
    <xf numFmtId="0" fontId="113" fillId="0" borderId="46" xfId="0" applyFont="1" applyBorder="1" applyAlignment="1">
      <alignment vertical="center"/>
    </xf>
    <xf numFmtId="0" fontId="113" fillId="0" borderId="37" xfId="0" applyFont="1" applyBorder="1" applyAlignment="1">
      <alignment vertical="center"/>
    </xf>
    <xf numFmtId="0" fontId="113" fillId="0" borderId="47" xfId="0" applyFont="1" applyBorder="1" applyAlignment="1">
      <alignment vertical="center"/>
    </xf>
    <xf numFmtId="0" fontId="113" fillId="0" borderId="48" xfId="0" applyFont="1" applyBorder="1" applyAlignment="1">
      <alignment horizontal="left" vertical="center"/>
    </xf>
    <xf numFmtId="0" fontId="113" fillId="0" borderId="49" xfId="0" applyFont="1" applyBorder="1" applyAlignment="1">
      <alignment horizontal="left" vertical="center"/>
    </xf>
    <xf numFmtId="0" fontId="113" fillId="0" borderId="50" xfId="0" applyFont="1" applyBorder="1" applyAlignment="1">
      <alignment horizontal="left" vertical="center"/>
    </xf>
    <xf numFmtId="0" fontId="112" fillId="0" borderId="0" xfId="0" applyFont="1" applyAlignment="1">
      <alignment horizontal="center" vertical="center"/>
    </xf>
    <xf numFmtId="0" fontId="56" fillId="0" borderId="0" xfId="158" applyFont="1" applyFill="1" applyBorder="1" applyAlignment="1">
      <alignment horizontal="center" vertical="top" wrapText="1"/>
      <protection/>
    </xf>
    <xf numFmtId="0" fontId="28" fillId="0" borderId="0" xfId="157" applyFont="1" applyFill="1" applyAlignment="1">
      <alignment horizontal="center" vertical="top" wrapText="1"/>
      <protection/>
    </xf>
    <xf numFmtId="0" fontId="28" fillId="0" borderId="22" xfId="157" applyFont="1" applyFill="1" applyBorder="1" applyAlignment="1">
      <alignment horizontal="center" vertical="top" wrapText="1"/>
      <protection/>
    </xf>
    <xf numFmtId="0" fontId="29" fillId="0" borderId="22" xfId="157" applyFont="1" applyBorder="1" applyAlignment="1">
      <alignment horizontal="center" vertic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9" fillId="0" borderId="0" xfId="159" applyFont="1" applyFill="1" applyAlignment="1">
      <alignment horizontal="center"/>
      <protection/>
    </xf>
    <xf numFmtId="0" fontId="20" fillId="0" borderId="51" xfId="159" applyFont="1" applyFill="1" applyBorder="1" applyAlignment="1">
      <alignment horizontal="center"/>
      <protection/>
    </xf>
    <xf numFmtId="0" fontId="20" fillId="0" borderId="52" xfId="159" applyFont="1" applyFill="1" applyBorder="1" applyAlignment="1">
      <alignment horizontal="center"/>
      <protection/>
    </xf>
    <xf numFmtId="0" fontId="4" fillId="0" borderId="22" xfId="157" applyFont="1" applyBorder="1" applyAlignment="1">
      <alignment horizontal="center" vertical="center" wrapText="1"/>
      <protection/>
    </xf>
    <xf numFmtId="14" fontId="21" fillId="0" borderId="42" xfId="140" applyNumberFormat="1" applyFont="1" applyBorder="1" applyAlignment="1">
      <alignment horizontal="center" vertical="center" wrapText="1"/>
      <protection/>
    </xf>
    <xf numFmtId="14" fontId="21" fillId="0" borderId="43" xfId="140" applyNumberFormat="1" applyFont="1" applyBorder="1" applyAlignment="1">
      <alignment horizontal="center" vertical="center" wrapText="1"/>
      <protection/>
    </xf>
    <xf numFmtId="0" fontId="24" fillId="0" borderId="0" xfId="159" applyFont="1" applyFill="1" applyAlignment="1">
      <alignment horizontal="center" wrapText="1"/>
      <protection/>
    </xf>
    <xf numFmtId="0" fontId="19" fillId="0" borderId="0" xfId="159" applyFont="1" applyFill="1" applyAlignment="1">
      <alignment horizontal="center" wrapText="1"/>
      <protection/>
    </xf>
    <xf numFmtId="0" fontId="20" fillId="0" borderId="41" xfId="159" applyFont="1" applyFill="1" applyBorder="1" applyAlignment="1">
      <alignment horizontal="center"/>
      <protection/>
    </xf>
    <xf numFmtId="0" fontId="20" fillId="0" borderId="24" xfId="159" applyFont="1" applyFill="1" applyBorder="1" applyAlignment="1">
      <alignment horizontal="center"/>
      <protection/>
    </xf>
    <xf numFmtId="0" fontId="17" fillId="0" borderId="42" xfId="159" applyFont="1" applyFill="1" applyBorder="1" applyAlignment="1">
      <alignment horizontal="center" vertical="center" wrapText="1"/>
      <protection/>
    </xf>
    <xf numFmtId="0" fontId="17" fillId="0" borderId="43" xfId="159" applyFont="1" applyFill="1" applyBorder="1" applyAlignment="1">
      <alignment horizontal="center" vertical="center" wrapText="1"/>
      <protection/>
    </xf>
    <xf numFmtId="49" fontId="5" fillId="54" borderId="30" xfId="152" applyNumberFormat="1" applyFont="1" applyFill="1" applyBorder="1" applyAlignment="1">
      <alignment horizontal="center"/>
      <protection/>
    </xf>
    <xf numFmtId="49" fontId="5" fillId="54" borderId="45" xfId="152" applyNumberFormat="1" applyFont="1" applyFill="1" applyBorder="1" applyAlignment="1">
      <alignment horizontal="center"/>
      <protection/>
    </xf>
    <xf numFmtId="0" fontId="9" fillId="0" borderId="53" xfId="151" applyFont="1" applyFill="1" applyBorder="1" applyAlignment="1">
      <alignment horizontal="left" vertical="center" wrapText="1"/>
      <protection/>
    </xf>
    <xf numFmtId="173" fontId="5" fillId="54" borderId="25" xfId="152" applyNumberFormat="1" applyFont="1" applyFill="1" applyBorder="1" applyAlignment="1">
      <alignment horizontal="center"/>
      <protection/>
    </xf>
    <xf numFmtId="173" fontId="5" fillId="54" borderId="37" xfId="152" applyNumberFormat="1" applyFont="1" applyFill="1" applyBorder="1" applyAlignment="1">
      <alignment horizontal="center"/>
      <protection/>
    </xf>
    <xf numFmtId="0" fontId="30" fillId="0" borderId="53" xfId="152" applyFont="1" applyFill="1" applyBorder="1" applyAlignment="1">
      <alignment horizontal="center" vertical="center" wrapText="1"/>
      <protection/>
    </xf>
    <xf numFmtId="0" fontId="30" fillId="0" borderId="31" xfId="152" applyFont="1" applyFill="1" applyBorder="1" applyAlignment="1">
      <alignment horizontal="center" vertical="center" wrapText="1"/>
      <protection/>
    </xf>
    <xf numFmtId="0" fontId="3" fillId="0" borderId="22" xfId="152" applyFont="1" applyFill="1" applyBorder="1" applyAlignment="1">
      <alignment horizontal="center" vertical="center" wrapText="1"/>
      <protection/>
    </xf>
    <xf numFmtId="0" fontId="11" fillId="0" borderId="22" xfId="157" applyFont="1" applyBorder="1" applyAlignment="1">
      <alignment horizontal="center" vertical="center" wrapText="1"/>
      <protection/>
    </xf>
    <xf numFmtId="0" fontId="5" fillId="0" borderId="25" xfId="152" applyFont="1" applyFill="1" applyBorder="1" applyAlignment="1">
      <alignment horizontal="center" vertical="center"/>
      <protection/>
    </xf>
    <xf numFmtId="0" fontId="5" fillId="0" borderId="37" xfId="152" applyFont="1" applyFill="1" applyBorder="1" applyAlignment="1">
      <alignment horizontal="center" vertical="center"/>
      <protection/>
    </xf>
    <xf numFmtId="49" fontId="5" fillId="0" borderId="25" xfId="152" applyNumberFormat="1" applyFont="1" applyFill="1" applyBorder="1" applyAlignment="1">
      <alignment horizontal="center"/>
      <protection/>
    </xf>
    <xf numFmtId="49" fontId="5" fillId="0" borderId="37" xfId="152" applyNumberFormat="1" applyFont="1" applyFill="1" applyBorder="1" applyAlignment="1">
      <alignment horizontal="center"/>
      <protection/>
    </xf>
    <xf numFmtId="0" fontId="29" fillId="0" borderId="0" xfId="153" applyFont="1" applyAlignment="1">
      <alignment horizontal="center"/>
      <protection/>
    </xf>
    <xf numFmtId="0" fontId="29" fillId="0" borderId="31" xfId="152" applyFont="1" applyFill="1" applyBorder="1" applyAlignment="1">
      <alignment horizontal="center" wrapText="1"/>
      <protection/>
    </xf>
    <xf numFmtId="0" fontId="3" fillId="0" borderId="22" xfId="157" applyFont="1" applyBorder="1" applyAlignment="1">
      <alignment horizontal="center" vertical="center" wrapText="1"/>
      <protection/>
    </xf>
    <xf numFmtId="0" fontId="5" fillId="0" borderId="22" xfId="152" applyFont="1" applyFill="1" applyBorder="1" applyAlignment="1">
      <alignment horizontal="center" vertical="center"/>
      <protection/>
    </xf>
    <xf numFmtId="1" fontId="114" fillId="0" borderId="54" xfId="154" applyNumberFormat="1" applyFont="1" applyFill="1" applyBorder="1" applyAlignment="1" applyProtection="1">
      <alignment horizontal="center" vertical="center" wrapText="1"/>
      <protection/>
    </xf>
    <xf numFmtId="1" fontId="114" fillId="0" borderId="55" xfId="154" applyNumberFormat="1" applyFont="1" applyFill="1" applyBorder="1" applyAlignment="1" applyProtection="1">
      <alignment horizontal="center" vertical="center" wrapText="1"/>
      <protection/>
    </xf>
    <xf numFmtId="1" fontId="109" fillId="0" borderId="22" xfId="154" applyNumberFormat="1" applyFont="1" applyFill="1" applyBorder="1" applyAlignment="1" applyProtection="1">
      <alignment horizontal="center" vertical="center" wrapText="1"/>
      <protection/>
    </xf>
    <xf numFmtId="1" fontId="109" fillId="0" borderId="36" xfId="154" applyNumberFormat="1" applyFont="1" applyFill="1" applyBorder="1" applyAlignment="1" applyProtection="1">
      <alignment horizontal="center" vertical="center" wrapText="1"/>
      <protection/>
    </xf>
    <xf numFmtId="1" fontId="109" fillId="0" borderId="29" xfId="154" applyNumberFormat="1" applyFont="1" applyFill="1" applyBorder="1" applyAlignment="1" applyProtection="1">
      <alignment horizontal="center" vertical="center" wrapText="1"/>
      <protection/>
    </xf>
    <xf numFmtId="1" fontId="114" fillId="0" borderId="22" xfId="154" applyNumberFormat="1" applyFont="1" applyFill="1" applyBorder="1" applyAlignment="1" applyProtection="1">
      <alignment horizontal="center" vertical="center" wrapText="1"/>
      <protection/>
    </xf>
    <xf numFmtId="1" fontId="115" fillId="0" borderId="22" xfId="154" applyNumberFormat="1" applyFont="1" applyFill="1" applyBorder="1" applyAlignment="1" applyProtection="1">
      <alignment horizontal="center" vertical="center" wrapText="1"/>
      <protection/>
    </xf>
    <xf numFmtId="1" fontId="114" fillId="0" borderId="25" xfId="154" applyNumberFormat="1" applyFont="1" applyFill="1" applyBorder="1" applyAlignment="1" applyProtection="1">
      <alignment horizontal="center" vertical="center" wrapText="1"/>
      <protection/>
    </xf>
    <xf numFmtId="1" fontId="114" fillId="0" borderId="37" xfId="154" applyNumberFormat="1" applyFont="1" applyFill="1" applyBorder="1" applyAlignment="1" applyProtection="1">
      <alignment horizontal="center" vertical="center" wrapText="1"/>
      <protection/>
    </xf>
    <xf numFmtId="1" fontId="104" fillId="0" borderId="36" xfId="154" applyNumberFormat="1" applyFont="1" applyFill="1" applyBorder="1" applyAlignment="1" applyProtection="1">
      <alignment horizontal="center" vertical="center" wrapText="1"/>
      <protection/>
    </xf>
    <xf numFmtId="1" fontId="104" fillId="0" borderId="29" xfId="154" applyNumberFormat="1" applyFont="1" applyFill="1" applyBorder="1" applyAlignment="1" applyProtection="1">
      <alignment horizontal="center" vertical="center" wrapText="1"/>
      <protection/>
    </xf>
    <xf numFmtId="1" fontId="104" fillId="0" borderId="22" xfId="154" applyNumberFormat="1" applyFont="1" applyFill="1" applyBorder="1" applyAlignment="1" applyProtection="1">
      <alignment horizontal="center" vertical="center" wrapText="1"/>
      <protection/>
    </xf>
    <xf numFmtId="1" fontId="104" fillId="0" borderId="54" xfId="154" applyNumberFormat="1" applyFont="1" applyFill="1" applyBorder="1" applyAlignment="1" applyProtection="1">
      <alignment horizontal="center" vertical="center" wrapText="1"/>
      <protection/>
    </xf>
    <xf numFmtId="1" fontId="104" fillId="0" borderId="53" xfId="154" applyNumberFormat="1" applyFont="1" applyFill="1" applyBorder="1" applyAlignment="1" applyProtection="1">
      <alignment horizontal="center" vertical="center" wrapText="1"/>
      <protection/>
    </xf>
    <xf numFmtId="1" fontId="104" fillId="0" borderId="55" xfId="154" applyNumberFormat="1" applyFont="1" applyFill="1" applyBorder="1" applyAlignment="1" applyProtection="1">
      <alignment horizontal="center" vertical="center" wrapText="1"/>
      <protection/>
    </xf>
    <xf numFmtId="1" fontId="104" fillId="0" borderId="32" xfId="154" applyNumberFormat="1" applyFont="1" applyFill="1" applyBorder="1" applyAlignment="1" applyProtection="1">
      <alignment horizontal="center" vertical="center" wrapText="1"/>
      <protection/>
    </xf>
    <xf numFmtId="1" fontId="104" fillId="0" borderId="0" xfId="154" applyNumberFormat="1" applyFont="1" applyFill="1" applyBorder="1" applyAlignment="1" applyProtection="1">
      <alignment horizontal="center" vertical="center" wrapText="1"/>
      <protection/>
    </xf>
    <xf numFmtId="1" fontId="104" fillId="0" borderId="56" xfId="154" applyNumberFormat="1" applyFont="1" applyFill="1" applyBorder="1" applyAlignment="1" applyProtection="1">
      <alignment horizontal="center" vertical="center" wrapText="1"/>
      <protection/>
    </xf>
    <xf numFmtId="1" fontId="104" fillId="0" borderId="30" xfId="154" applyNumberFormat="1" applyFont="1" applyFill="1" applyBorder="1" applyAlignment="1" applyProtection="1">
      <alignment horizontal="center" vertical="center" wrapText="1"/>
      <protection/>
    </xf>
    <xf numFmtId="1" fontId="104" fillId="0" borderId="31" xfId="154" applyNumberFormat="1" applyFont="1" applyFill="1" applyBorder="1" applyAlignment="1" applyProtection="1">
      <alignment horizontal="center" vertical="center" wrapText="1"/>
      <protection/>
    </xf>
    <xf numFmtId="1" fontId="104" fillId="0" borderId="45" xfId="154" applyNumberFormat="1" applyFont="1" applyFill="1" applyBorder="1" applyAlignment="1" applyProtection="1">
      <alignment horizontal="center" vertical="center" wrapText="1"/>
      <protection/>
    </xf>
    <xf numFmtId="1" fontId="104" fillId="0" borderId="32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56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0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45" xfId="154" applyNumberFormat="1" applyFont="1" applyFill="1" applyBorder="1" applyAlignment="1" applyProtection="1">
      <alignment horizontal="center" vertical="center" wrapText="1"/>
      <protection locked="0"/>
    </xf>
    <xf numFmtId="1" fontId="109" fillId="0" borderId="25" xfId="154" applyNumberFormat="1" applyFont="1" applyFill="1" applyBorder="1" applyAlignment="1" applyProtection="1">
      <alignment horizontal="center" vertical="center" wrapText="1"/>
      <protection/>
    </xf>
    <xf numFmtId="1" fontId="109" fillId="0" borderId="35" xfId="154" applyNumberFormat="1" applyFont="1" applyFill="1" applyBorder="1" applyAlignment="1" applyProtection="1">
      <alignment horizontal="center" vertical="center" wrapText="1"/>
      <protection/>
    </xf>
    <xf numFmtId="1" fontId="109" fillId="0" borderId="37" xfId="154" applyNumberFormat="1" applyFont="1" applyFill="1" applyBorder="1" applyAlignment="1" applyProtection="1">
      <alignment horizontal="center" vertical="center" wrapText="1"/>
      <protection/>
    </xf>
    <xf numFmtId="1" fontId="109" fillId="0" borderId="57" xfId="154" applyNumberFormat="1" applyFont="1" applyFill="1" applyBorder="1" applyAlignment="1" applyProtection="1">
      <alignment horizontal="center" vertical="center" wrapText="1"/>
      <protection/>
    </xf>
    <xf numFmtId="1" fontId="116" fillId="0" borderId="0" xfId="154" applyNumberFormat="1" applyFont="1" applyFill="1" applyAlignment="1" applyProtection="1">
      <alignment horizontal="center"/>
      <protection locked="0"/>
    </xf>
    <xf numFmtId="1" fontId="103" fillId="0" borderId="0" xfId="154" applyNumberFormat="1" applyFont="1" applyFill="1" applyAlignment="1" applyProtection="1">
      <alignment horizontal="center"/>
      <protection locked="0"/>
    </xf>
    <xf numFmtId="1" fontId="116" fillId="0" borderId="31" xfId="154" applyNumberFormat="1" applyFont="1" applyFill="1" applyBorder="1" applyAlignment="1" applyProtection="1">
      <alignment horizontal="center"/>
      <protection locked="0"/>
    </xf>
    <xf numFmtId="1" fontId="114" fillId="0" borderId="36" xfId="154" applyNumberFormat="1" applyFont="1" applyFill="1" applyBorder="1" applyAlignment="1" applyProtection="1">
      <alignment horizontal="center" vertical="center" wrapText="1"/>
      <protection/>
    </xf>
    <xf numFmtId="1" fontId="114" fillId="0" borderId="29" xfId="154" applyNumberFormat="1" applyFont="1" applyFill="1" applyBorder="1" applyAlignment="1" applyProtection="1">
      <alignment horizontal="center" vertical="center" wrapText="1"/>
      <protection/>
    </xf>
    <xf numFmtId="1" fontId="117" fillId="0" borderId="22" xfId="154" applyNumberFormat="1" applyFont="1" applyFill="1" applyBorder="1" applyAlignment="1" applyProtection="1">
      <alignment horizontal="center" vertical="center" wrapText="1"/>
      <protection/>
    </xf>
    <xf numFmtId="1" fontId="104" fillId="0" borderId="54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53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55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0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1" xfId="154" applyNumberFormat="1" applyFont="1" applyFill="1" applyBorder="1" applyAlignment="1" applyProtection="1">
      <alignment horizontal="center" vertical="center" wrapText="1"/>
      <protection locked="0"/>
    </xf>
  </cellXfs>
  <cellStyles count="1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1 2" xfId="88"/>
    <cellStyle name="Accent2" xfId="89"/>
    <cellStyle name="Accent3" xfId="90"/>
    <cellStyle name="Accent3 2" xfId="91"/>
    <cellStyle name="Accent4" xfId="92"/>
    <cellStyle name="Accent4 2" xfId="93"/>
    <cellStyle name="Accent5" xfId="94"/>
    <cellStyle name="Accent5 2" xfId="95"/>
    <cellStyle name="Accent6" xfId="96"/>
    <cellStyle name="Accent6 2" xfId="97"/>
    <cellStyle name="Bad" xfId="98"/>
    <cellStyle name="Bad 2" xfId="99"/>
    <cellStyle name="Calculation" xfId="100"/>
    <cellStyle name="Calculation 2" xfId="101"/>
    <cellStyle name="Check Cell" xfId="102"/>
    <cellStyle name="Explanatory Text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te" xfId="120"/>
    <cellStyle name="Note 2" xfId="121"/>
    <cellStyle name="Output" xfId="122"/>
    <cellStyle name="Output 2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Звичайний 2 3" xfId="140"/>
    <cellStyle name="Звичайний 3 2 3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3" xfId="149"/>
    <cellStyle name="Обычный 4" xfId="150"/>
    <cellStyle name="Обычный 5 2" xfId="151"/>
    <cellStyle name="Обычный 5 3" xfId="152"/>
    <cellStyle name="Обычный 6 3" xfId="153"/>
    <cellStyle name="Обычный_06" xfId="154"/>
    <cellStyle name="Обычный_09_Професійний склад" xfId="155"/>
    <cellStyle name="Обычный_12 Зинкевич" xfId="156"/>
    <cellStyle name="Обычный_27.08.2013" xfId="157"/>
    <cellStyle name="Обычный_TБЛ-12~1" xfId="158"/>
    <cellStyle name="Обычный_Форма7Н" xfId="159"/>
    <cellStyle name="Followed Hyperlink" xfId="160"/>
    <cellStyle name="Плохой" xfId="161"/>
    <cellStyle name="Пояснение" xfId="162"/>
    <cellStyle name="Примечание" xfId="163"/>
    <cellStyle name="Percent" xfId="164"/>
    <cellStyle name="Связанная ячейка" xfId="165"/>
    <cellStyle name="Стиль 1" xfId="166"/>
    <cellStyle name="Текст предупреждения" xfId="167"/>
    <cellStyle name="Тысячи [0]_Анализ" xfId="168"/>
    <cellStyle name="Тысячи_Анализ" xfId="169"/>
    <cellStyle name="Comma" xfId="170"/>
    <cellStyle name="Comma [0]" xfId="171"/>
    <cellStyle name="ФинᎰнсовый_Лист1 (3)_1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6" sqref="A6:A8"/>
    </sheetView>
  </sheetViews>
  <sheetFormatPr defaultColWidth="9.140625" defaultRowHeight="15"/>
  <cols>
    <col min="1" max="1" width="55.00390625" style="0" customWidth="1"/>
    <col min="2" max="2" width="9.140625" style="0" customWidth="1"/>
    <col min="6" max="6" width="27.140625" style="0" customWidth="1"/>
  </cols>
  <sheetData>
    <row r="1" spans="1:5" ht="18" customHeight="1">
      <c r="A1" s="186"/>
      <c r="B1" s="186"/>
      <c r="C1" s="186"/>
      <c r="D1" s="186"/>
      <c r="E1" s="186"/>
    </row>
    <row r="2" spans="1:9" ht="22.5">
      <c r="A2" s="216" t="s">
        <v>132</v>
      </c>
      <c r="B2" s="216"/>
      <c r="C2" s="216"/>
      <c r="D2" s="216"/>
      <c r="E2" s="216"/>
      <c r="F2" s="216"/>
      <c r="G2" s="187"/>
      <c r="H2" s="187"/>
      <c r="I2" s="187"/>
    </row>
    <row r="3" spans="1:9" ht="22.5">
      <c r="A3" s="216" t="s">
        <v>138</v>
      </c>
      <c r="B3" s="216"/>
      <c r="C3" s="216"/>
      <c r="D3" s="216"/>
      <c r="E3" s="216"/>
      <c r="F3" s="216"/>
      <c r="G3" s="187"/>
      <c r="H3" s="187"/>
      <c r="I3" s="187"/>
    </row>
    <row r="4" spans="1:9" ht="20.25" customHeight="1">
      <c r="A4" s="217" t="s">
        <v>133</v>
      </c>
      <c r="B4" s="217"/>
      <c r="C4" s="217"/>
      <c r="D4" s="217"/>
      <c r="E4" s="217"/>
      <c r="F4" s="217"/>
      <c r="G4" s="188"/>
      <c r="H4" s="188"/>
      <c r="I4" s="188"/>
    </row>
    <row r="5" spans="1:5" ht="24" customHeight="1" thickBot="1">
      <c r="A5" s="186"/>
      <c r="B5" s="186"/>
      <c r="C5" s="186"/>
      <c r="D5" s="186"/>
      <c r="E5" s="186"/>
    </row>
    <row r="6" spans="1:6" ht="30" customHeight="1">
      <c r="A6" s="193" t="s">
        <v>134</v>
      </c>
      <c r="B6" s="202" t="s">
        <v>149</v>
      </c>
      <c r="C6" s="203"/>
      <c r="D6" s="203"/>
      <c r="E6" s="203"/>
      <c r="F6" s="204"/>
    </row>
    <row r="7" spans="1:6" ht="30" customHeight="1">
      <c r="A7" s="194"/>
      <c r="B7" s="199" t="s">
        <v>150</v>
      </c>
      <c r="C7" s="200"/>
      <c r="D7" s="200"/>
      <c r="E7" s="200"/>
      <c r="F7" s="201"/>
    </row>
    <row r="8" spans="1:6" ht="30" customHeight="1" thickBot="1">
      <c r="A8" s="195"/>
      <c r="B8" s="205" t="s">
        <v>151</v>
      </c>
      <c r="C8" s="206"/>
      <c r="D8" s="206"/>
      <c r="E8" s="206"/>
      <c r="F8" s="207"/>
    </row>
    <row r="9" spans="1:6" ht="30" customHeight="1">
      <c r="A9" s="196" t="s">
        <v>135</v>
      </c>
      <c r="B9" s="202" t="s">
        <v>139</v>
      </c>
      <c r="C9" s="203"/>
      <c r="D9" s="203"/>
      <c r="E9" s="203"/>
      <c r="F9" s="204"/>
    </row>
    <row r="10" spans="1:6" ht="30" customHeight="1">
      <c r="A10" s="197"/>
      <c r="B10" s="199" t="s">
        <v>140</v>
      </c>
      <c r="C10" s="200"/>
      <c r="D10" s="200"/>
      <c r="E10" s="200"/>
      <c r="F10" s="201"/>
    </row>
    <row r="11" spans="1:6" ht="30" customHeight="1" thickBot="1">
      <c r="A11" s="198"/>
      <c r="B11" s="213" t="s">
        <v>141</v>
      </c>
      <c r="C11" s="214"/>
      <c r="D11" s="214"/>
      <c r="E11" s="214"/>
      <c r="F11" s="215"/>
    </row>
    <row r="12" spans="1:6" ht="30" customHeight="1">
      <c r="A12" s="193" t="s">
        <v>136</v>
      </c>
      <c r="B12" s="202" t="s">
        <v>142</v>
      </c>
      <c r="C12" s="203"/>
      <c r="D12" s="203"/>
      <c r="E12" s="203"/>
      <c r="F12" s="204"/>
    </row>
    <row r="13" spans="1:6" ht="30" customHeight="1">
      <c r="A13" s="194"/>
      <c r="B13" s="199" t="s">
        <v>143</v>
      </c>
      <c r="C13" s="200"/>
      <c r="D13" s="200"/>
      <c r="E13" s="200"/>
      <c r="F13" s="201"/>
    </row>
    <row r="14" spans="1:6" ht="30" customHeight="1" thickBot="1">
      <c r="A14" s="195"/>
      <c r="B14" s="205" t="s">
        <v>144</v>
      </c>
      <c r="C14" s="206"/>
      <c r="D14" s="206"/>
      <c r="E14" s="206"/>
      <c r="F14" s="207"/>
    </row>
    <row r="15" spans="1:6" ht="30" customHeight="1">
      <c r="A15" s="196" t="s">
        <v>137</v>
      </c>
      <c r="B15" s="208" t="s">
        <v>145</v>
      </c>
      <c r="C15" s="209"/>
      <c r="D15" s="209"/>
      <c r="E15" s="209"/>
      <c r="F15" s="210"/>
    </row>
    <row r="16" spans="1:6" ht="30" customHeight="1">
      <c r="A16" s="197"/>
      <c r="B16" s="211" t="s">
        <v>146</v>
      </c>
      <c r="C16" s="200"/>
      <c r="D16" s="200"/>
      <c r="E16" s="200"/>
      <c r="F16" s="201"/>
    </row>
    <row r="17" spans="1:6" ht="30" customHeight="1" thickBot="1">
      <c r="A17" s="198"/>
      <c r="B17" s="212" t="s">
        <v>147</v>
      </c>
      <c r="C17" s="206"/>
      <c r="D17" s="206"/>
      <c r="E17" s="206"/>
      <c r="F17" s="207"/>
    </row>
  </sheetData>
  <sheetProtection/>
  <mergeCells count="19">
    <mergeCell ref="B9:F9"/>
    <mergeCell ref="A6:A8"/>
    <mergeCell ref="A9:A11"/>
    <mergeCell ref="A2:F2"/>
    <mergeCell ref="A3:F3"/>
    <mergeCell ref="A4:F4"/>
    <mergeCell ref="B6:F6"/>
    <mergeCell ref="B7:F7"/>
    <mergeCell ref="B8:F8"/>
    <mergeCell ref="A12:A14"/>
    <mergeCell ref="A15:A17"/>
    <mergeCell ref="B10:F10"/>
    <mergeCell ref="B12:F12"/>
    <mergeCell ref="B13:F13"/>
    <mergeCell ref="B14:F14"/>
    <mergeCell ref="B15:F15"/>
    <mergeCell ref="B16:F16"/>
    <mergeCell ref="B17:F17"/>
    <mergeCell ref="B11:F11"/>
  </mergeCells>
  <printOptions/>
  <pageMargins left="1.1023622047244095" right="1.1023622047244095" top="0.944881889763779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22" sqref="D22"/>
    </sheetView>
  </sheetViews>
  <sheetFormatPr defaultColWidth="9.140625" defaultRowHeight="15"/>
  <cols>
    <col min="1" max="1" width="1.28515625" style="42" hidden="1" customWidth="1"/>
    <col min="2" max="2" width="24.140625" style="42" customWidth="1"/>
    <col min="3" max="3" width="16.7109375" style="42" customWidth="1"/>
    <col min="4" max="4" width="16.28125" style="42" customWidth="1"/>
    <col min="5" max="5" width="17.57421875" style="42" customWidth="1"/>
    <col min="6" max="6" width="16.7109375" style="42" customWidth="1"/>
    <col min="7" max="7" width="9.140625" style="42" customWidth="1"/>
    <col min="8" max="10" width="0" style="42" hidden="1" customWidth="1"/>
    <col min="11" max="16384" width="9.140625" style="42" customWidth="1"/>
  </cols>
  <sheetData>
    <row r="1" s="28" customFormat="1" ht="10.5" customHeight="1">
      <c r="F1" s="29"/>
    </row>
    <row r="2" spans="1:6" s="30" customFormat="1" ht="51" customHeight="1">
      <c r="A2" s="218" t="s">
        <v>152</v>
      </c>
      <c r="B2" s="218"/>
      <c r="C2" s="218"/>
      <c r="D2" s="218"/>
      <c r="E2" s="218"/>
      <c r="F2" s="218"/>
    </row>
    <row r="3" spans="1:6" s="30" customFormat="1" ht="20.25" customHeight="1">
      <c r="A3" s="31"/>
      <c r="B3" s="31"/>
      <c r="C3" s="31"/>
      <c r="D3" s="31"/>
      <c r="E3" s="31"/>
      <c r="F3" s="31"/>
    </row>
    <row r="4" spans="1:6" s="30" customFormat="1" ht="16.5" customHeight="1">
      <c r="A4" s="31"/>
      <c r="B4" s="31"/>
      <c r="C4" s="31"/>
      <c r="D4" s="31"/>
      <c r="E4" s="31"/>
      <c r="F4" s="32" t="s">
        <v>37</v>
      </c>
    </row>
    <row r="5" spans="1:6" s="30" customFormat="1" ht="24.75" customHeight="1">
      <c r="A5" s="31"/>
      <c r="B5" s="219"/>
      <c r="C5" s="220" t="s">
        <v>55</v>
      </c>
      <c r="D5" s="220" t="s">
        <v>89</v>
      </c>
      <c r="E5" s="220" t="s">
        <v>38</v>
      </c>
      <c r="F5" s="220"/>
    </row>
    <row r="6" spans="1:6" s="30" customFormat="1" ht="54.75" customHeight="1">
      <c r="A6" s="33"/>
      <c r="B6" s="219"/>
      <c r="C6" s="220"/>
      <c r="D6" s="220"/>
      <c r="E6" s="34" t="s">
        <v>2</v>
      </c>
      <c r="F6" s="35" t="s">
        <v>39</v>
      </c>
    </row>
    <row r="7" spans="2:6" s="36" customFormat="1" ht="19.5" customHeight="1">
      <c r="B7" s="37" t="s">
        <v>6</v>
      </c>
      <c r="C7" s="115">
        <v>1</v>
      </c>
      <c r="D7" s="116">
        <v>2</v>
      </c>
      <c r="E7" s="115">
        <v>3</v>
      </c>
      <c r="F7" s="116">
        <v>4</v>
      </c>
    </row>
    <row r="8" spans="2:10" s="38" customFormat="1" ht="23.25" customHeight="1">
      <c r="B8" s="50" t="s">
        <v>52</v>
      </c>
      <c r="C8" s="52">
        <f>SUM(C9:C21)</f>
        <v>2036</v>
      </c>
      <c r="D8" s="52">
        <f>SUM(D9:D21)</f>
        <v>1113</v>
      </c>
      <c r="E8" s="53">
        <f aca="true" t="shared" si="0" ref="E8:E21">ROUND(D8/C8*100,1)</f>
        <v>54.7</v>
      </c>
      <c r="F8" s="52">
        <f aca="true" t="shared" si="1" ref="F8:F23">D8-C8</f>
        <v>-923</v>
      </c>
      <c r="H8" s="39" t="e">
        <f>ROUND(D8/#REF!*100,1)</f>
        <v>#REF!</v>
      </c>
      <c r="I8" s="40">
        <f aca="true" t="shared" si="2" ref="I8:J23">ROUND(C8/1000,1)</f>
        <v>2</v>
      </c>
      <c r="J8" s="40">
        <f t="shared" si="2"/>
        <v>1.1</v>
      </c>
    </row>
    <row r="9" spans="2:10" s="38" customFormat="1" ht="23.25" customHeight="1">
      <c r="B9" s="51" t="s">
        <v>41</v>
      </c>
      <c r="C9" s="54">
        <v>119</v>
      </c>
      <c r="D9" s="54">
        <v>0</v>
      </c>
      <c r="E9" s="53">
        <f t="shared" si="0"/>
        <v>0</v>
      </c>
      <c r="F9" s="54">
        <f t="shared" si="1"/>
        <v>-119</v>
      </c>
      <c r="H9" s="41" t="e">
        <f>ROUND(D9/#REF!*100,1)</f>
        <v>#REF!</v>
      </c>
      <c r="I9" s="40">
        <f t="shared" si="2"/>
        <v>0.1</v>
      </c>
      <c r="J9" s="40">
        <f t="shared" si="2"/>
        <v>0</v>
      </c>
    </row>
    <row r="10" spans="2:10" s="38" customFormat="1" ht="23.25" customHeight="1">
      <c r="B10" s="51" t="s">
        <v>42</v>
      </c>
      <c r="C10" s="54">
        <v>3</v>
      </c>
      <c r="D10" s="54">
        <v>30</v>
      </c>
      <c r="E10" s="53">
        <f t="shared" si="0"/>
        <v>1000</v>
      </c>
      <c r="F10" s="54">
        <f t="shared" si="1"/>
        <v>27</v>
      </c>
      <c r="H10" s="39" t="e">
        <f>ROUND(D10/#REF!*100,1)</f>
        <v>#REF!</v>
      </c>
      <c r="I10" s="40">
        <f t="shared" si="2"/>
        <v>0</v>
      </c>
      <c r="J10" s="40">
        <f t="shared" si="2"/>
        <v>0</v>
      </c>
    </row>
    <row r="11" spans="2:10" s="38" customFormat="1" ht="23.25" customHeight="1">
      <c r="B11" s="51" t="s">
        <v>43</v>
      </c>
      <c r="C11" s="54">
        <v>10</v>
      </c>
      <c r="D11" s="54">
        <v>21</v>
      </c>
      <c r="E11" s="53">
        <f t="shared" si="0"/>
        <v>210</v>
      </c>
      <c r="F11" s="54">
        <f t="shared" si="1"/>
        <v>11</v>
      </c>
      <c r="H11" s="41" t="e">
        <f>ROUND(D11/#REF!*100,1)</f>
        <v>#REF!</v>
      </c>
      <c r="I11" s="40">
        <f t="shared" si="2"/>
        <v>0</v>
      </c>
      <c r="J11" s="40">
        <f t="shared" si="2"/>
        <v>0</v>
      </c>
    </row>
    <row r="12" spans="2:10" s="38" customFormat="1" ht="23.25" customHeight="1">
      <c r="B12" s="51" t="s">
        <v>44</v>
      </c>
      <c r="C12" s="54">
        <v>0</v>
      </c>
      <c r="D12" s="54">
        <v>0</v>
      </c>
      <c r="E12" s="53" t="e">
        <f t="shared" si="0"/>
        <v>#DIV/0!</v>
      </c>
      <c r="F12" s="54">
        <f t="shared" si="1"/>
        <v>0</v>
      </c>
      <c r="H12" s="39" t="e">
        <f>ROUND(D12/#REF!*100,1)</f>
        <v>#REF!</v>
      </c>
      <c r="I12" s="40">
        <f t="shared" si="2"/>
        <v>0</v>
      </c>
      <c r="J12" s="40">
        <f t="shared" si="2"/>
        <v>0</v>
      </c>
    </row>
    <row r="13" spans="2:10" s="38" customFormat="1" ht="23.25" customHeight="1">
      <c r="B13" s="51" t="s">
        <v>45</v>
      </c>
      <c r="C13" s="54">
        <v>25</v>
      </c>
      <c r="D13" s="54">
        <v>37</v>
      </c>
      <c r="E13" s="53">
        <f t="shared" si="0"/>
        <v>148</v>
      </c>
      <c r="F13" s="54">
        <f t="shared" si="1"/>
        <v>12</v>
      </c>
      <c r="H13" s="39" t="e">
        <f>ROUND(D13/#REF!*100,1)</f>
        <v>#REF!</v>
      </c>
      <c r="I13" s="40">
        <f t="shared" si="2"/>
        <v>0</v>
      </c>
      <c r="J13" s="40">
        <f t="shared" si="2"/>
        <v>0</v>
      </c>
    </row>
    <row r="14" spans="2:10" s="38" customFormat="1" ht="23.25" customHeight="1">
      <c r="B14" s="51" t="s">
        <v>46</v>
      </c>
      <c r="C14" s="54">
        <v>24</v>
      </c>
      <c r="D14" s="54">
        <v>126</v>
      </c>
      <c r="E14" s="53">
        <f t="shared" si="0"/>
        <v>525</v>
      </c>
      <c r="F14" s="54">
        <f t="shared" si="1"/>
        <v>102</v>
      </c>
      <c r="H14" s="39" t="e">
        <f>ROUND(D14/#REF!*100,1)</f>
        <v>#REF!</v>
      </c>
      <c r="I14" s="40">
        <f t="shared" si="2"/>
        <v>0</v>
      </c>
      <c r="J14" s="40">
        <f t="shared" si="2"/>
        <v>0.1</v>
      </c>
    </row>
    <row r="15" spans="2:10" s="38" customFormat="1" ht="23.25" customHeight="1">
      <c r="B15" s="51" t="s">
        <v>87</v>
      </c>
      <c r="C15" s="54">
        <v>63</v>
      </c>
      <c r="D15" s="54">
        <v>3</v>
      </c>
      <c r="E15" s="53">
        <f t="shared" si="0"/>
        <v>4.8</v>
      </c>
      <c r="F15" s="54">
        <f t="shared" si="1"/>
        <v>-60</v>
      </c>
      <c r="H15" s="39" t="e">
        <f>ROUND(D15/#REF!*100,1)</f>
        <v>#REF!</v>
      </c>
      <c r="I15" s="40">
        <f t="shared" si="2"/>
        <v>0.1</v>
      </c>
      <c r="J15" s="40">
        <f t="shared" si="2"/>
        <v>0</v>
      </c>
    </row>
    <row r="16" spans="2:10" s="38" customFormat="1" ht="23.25" customHeight="1">
      <c r="B16" s="51" t="s">
        <v>47</v>
      </c>
      <c r="C16" s="54">
        <v>95</v>
      </c>
      <c r="D16" s="54">
        <v>29</v>
      </c>
      <c r="E16" s="53">
        <f t="shared" si="0"/>
        <v>30.5</v>
      </c>
      <c r="F16" s="54">
        <f t="shared" si="1"/>
        <v>-66</v>
      </c>
      <c r="H16" s="39" t="e">
        <f>ROUND(D16/#REF!*100,1)</f>
        <v>#REF!</v>
      </c>
      <c r="I16" s="40">
        <f t="shared" si="2"/>
        <v>0.1</v>
      </c>
      <c r="J16" s="40">
        <f t="shared" si="2"/>
        <v>0</v>
      </c>
    </row>
    <row r="17" spans="2:10" s="38" customFormat="1" ht="23.25" customHeight="1">
      <c r="B17" s="51" t="s">
        <v>48</v>
      </c>
      <c r="C17" s="54">
        <v>60</v>
      </c>
      <c r="D17" s="54">
        <v>22</v>
      </c>
      <c r="E17" s="53">
        <f t="shared" si="0"/>
        <v>36.7</v>
      </c>
      <c r="F17" s="54">
        <f t="shared" si="1"/>
        <v>-38</v>
      </c>
      <c r="H17" s="39" t="e">
        <f>ROUND(D17/#REF!*100,1)</f>
        <v>#REF!</v>
      </c>
      <c r="I17" s="40">
        <f t="shared" si="2"/>
        <v>0.1</v>
      </c>
      <c r="J17" s="40">
        <f t="shared" si="2"/>
        <v>0</v>
      </c>
    </row>
    <row r="18" spans="2:10" s="38" customFormat="1" ht="23.25" customHeight="1">
      <c r="B18" s="51" t="s">
        <v>49</v>
      </c>
      <c r="C18" s="54">
        <v>691</v>
      </c>
      <c r="D18" s="54">
        <v>162</v>
      </c>
      <c r="E18" s="53">
        <f t="shared" si="0"/>
        <v>23.4</v>
      </c>
      <c r="F18" s="54">
        <f t="shared" si="1"/>
        <v>-529</v>
      </c>
      <c r="H18" s="41" t="e">
        <f>ROUND(D18/#REF!*100,1)</f>
        <v>#REF!</v>
      </c>
      <c r="I18" s="40">
        <f t="shared" si="2"/>
        <v>0.7</v>
      </c>
      <c r="J18" s="40">
        <f t="shared" si="2"/>
        <v>0.2</v>
      </c>
    </row>
    <row r="19" spans="2:10" s="38" customFormat="1" ht="23.25" customHeight="1">
      <c r="B19" s="51" t="s">
        <v>50</v>
      </c>
      <c r="C19" s="54">
        <v>28</v>
      </c>
      <c r="D19" s="54">
        <v>18</v>
      </c>
      <c r="E19" s="53">
        <f t="shared" si="0"/>
        <v>64.3</v>
      </c>
      <c r="F19" s="54">
        <f t="shared" si="1"/>
        <v>-10</v>
      </c>
      <c r="H19" s="41" t="e">
        <f>ROUND(D19/#REF!*100,1)</f>
        <v>#REF!</v>
      </c>
      <c r="I19" s="40">
        <f t="shared" si="2"/>
        <v>0</v>
      </c>
      <c r="J19" s="40">
        <f t="shared" si="2"/>
        <v>0</v>
      </c>
    </row>
    <row r="20" spans="2:10" s="38" customFormat="1" ht="23.25" customHeight="1">
      <c r="B20" s="51" t="s">
        <v>88</v>
      </c>
      <c r="C20" s="95">
        <v>918</v>
      </c>
      <c r="D20" s="54">
        <v>665</v>
      </c>
      <c r="E20" s="53">
        <f t="shared" si="0"/>
        <v>72.4</v>
      </c>
      <c r="F20" s="54">
        <f t="shared" si="1"/>
        <v>-253</v>
      </c>
      <c r="H20" s="41" t="e">
        <f>ROUND(D20/#REF!*100,1)</f>
        <v>#REF!</v>
      </c>
      <c r="I20" s="40">
        <f t="shared" si="2"/>
        <v>0.9</v>
      </c>
      <c r="J20" s="40">
        <f t="shared" si="2"/>
        <v>0.7</v>
      </c>
    </row>
    <row r="21" spans="2:10" s="38" customFormat="1" ht="23.25" customHeight="1">
      <c r="B21" s="51" t="s">
        <v>51</v>
      </c>
      <c r="C21" s="95">
        <v>0</v>
      </c>
      <c r="D21" s="54">
        <v>0</v>
      </c>
      <c r="E21" s="53" t="e">
        <f t="shared" si="0"/>
        <v>#DIV/0!</v>
      </c>
      <c r="F21" s="54">
        <f t="shared" si="1"/>
        <v>0</v>
      </c>
      <c r="H21" s="39" t="e">
        <f>ROUND(D21/#REF!*100,1)</f>
        <v>#REF!</v>
      </c>
      <c r="I21" s="40">
        <f t="shared" si="2"/>
        <v>0</v>
      </c>
      <c r="J21" s="40">
        <f t="shared" si="2"/>
        <v>0</v>
      </c>
    </row>
    <row r="22" spans="6:9" ht="12.75">
      <c r="F22" s="42">
        <f t="shared" si="1"/>
        <v>0</v>
      </c>
      <c r="I22" s="42">
        <f t="shared" si="2"/>
        <v>0</v>
      </c>
    </row>
    <row r="23" spans="6:9" ht="12.75">
      <c r="F23" s="42">
        <f t="shared" si="1"/>
        <v>0</v>
      </c>
      <c r="I23" s="42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.7874015748031497" right="0.1968503937007874" top="0.984251968503937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4">
      <selection activeCell="C26" sqref="C26"/>
    </sheetView>
  </sheetViews>
  <sheetFormatPr defaultColWidth="8.8515625" defaultRowHeight="15"/>
  <cols>
    <col min="1" max="1" width="45.57421875" style="18" customWidth="1"/>
    <col min="2" max="3" width="11.57421875" style="18" customWidth="1"/>
    <col min="4" max="4" width="14.28125" style="18" customWidth="1"/>
    <col min="5" max="5" width="15.28125" style="18" customWidth="1"/>
    <col min="6" max="8" width="8.8515625" style="18" customWidth="1"/>
    <col min="9" max="9" width="43.00390625" style="18" customWidth="1"/>
    <col min="10" max="16384" width="8.8515625" style="18" customWidth="1"/>
  </cols>
  <sheetData>
    <row r="1" spans="1:5" s="13" customFormat="1" ht="41.25" customHeight="1">
      <c r="A1" s="221" t="s">
        <v>153</v>
      </c>
      <c r="B1" s="221"/>
      <c r="C1" s="221"/>
      <c r="D1" s="221"/>
      <c r="E1" s="221"/>
    </row>
    <row r="2" spans="1:5" s="13" customFormat="1" ht="21.75" customHeight="1">
      <c r="A2" s="222" t="s">
        <v>7</v>
      </c>
      <c r="B2" s="222"/>
      <c r="C2" s="222"/>
      <c r="D2" s="222"/>
      <c r="E2" s="222"/>
    </row>
    <row r="3" spans="1:5" s="15" customFormat="1" ht="12" customHeight="1" thickBot="1">
      <c r="A3" s="14"/>
      <c r="B3" s="14"/>
      <c r="C3" s="14"/>
      <c r="D3" s="14"/>
      <c r="E3" s="14"/>
    </row>
    <row r="4" spans="1:5" s="15" customFormat="1" ht="21" customHeight="1">
      <c r="A4" s="223"/>
      <c r="B4" s="225" t="s">
        <v>55</v>
      </c>
      <c r="C4" s="225" t="s">
        <v>89</v>
      </c>
      <c r="D4" s="226" t="s">
        <v>38</v>
      </c>
      <c r="E4" s="227"/>
    </row>
    <row r="5" spans="1:5" s="15" customFormat="1" ht="26.25" customHeight="1">
      <c r="A5" s="224"/>
      <c r="B5" s="225"/>
      <c r="C5" s="225"/>
      <c r="D5" s="44" t="s">
        <v>40</v>
      </c>
      <c r="E5" s="49" t="s">
        <v>2</v>
      </c>
    </row>
    <row r="6" spans="1:5" s="16" customFormat="1" ht="34.5" customHeight="1">
      <c r="A6" s="55" t="s">
        <v>53</v>
      </c>
      <c r="B6" s="56">
        <f>SUM(B7:B25)</f>
        <v>2036</v>
      </c>
      <c r="C6" s="57">
        <f>SUM(C7:C25)</f>
        <v>1113</v>
      </c>
      <c r="D6" s="58">
        <f>C6-B6</f>
        <v>-923</v>
      </c>
      <c r="E6" s="121">
        <f>ROUND(C6/B6*100,1)</f>
        <v>54.7</v>
      </c>
    </row>
    <row r="7" spans="1:9" ht="39.75" customHeight="1">
      <c r="A7" s="59" t="s">
        <v>8</v>
      </c>
      <c r="B7" s="60">
        <v>0</v>
      </c>
      <c r="C7" s="60">
        <v>125</v>
      </c>
      <c r="D7" s="58">
        <f>C7-B7</f>
        <v>125</v>
      </c>
      <c r="E7" s="121" t="e">
        <f>ROUND(C7/B7*100,1)</f>
        <v>#DIV/0!</v>
      </c>
      <c r="F7" s="16"/>
      <c r="G7" s="17"/>
      <c r="I7" s="19"/>
    </row>
    <row r="8" spans="1:9" ht="44.25" customHeight="1">
      <c r="A8" s="59" t="s">
        <v>9</v>
      </c>
      <c r="B8" s="60">
        <v>0</v>
      </c>
      <c r="C8" s="60">
        <v>0</v>
      </c>
      <c r="D8" s="61">
        <f aca="true" t="shared" si="0" ref="D8:D25">C8-B8</f>
        <v>0</v>
      </c>
      <c r="E8" s="121">
        <v>0</v>
      </c>
      <c r="F8" s="16"/>
      <c r="G8" s="17"/>
      <c r="I8" s="19"/>
    </row>
    <row r="9" spans="1:9" s="20" customFormat="1" ht="27" customHeight="1">
      <c r="A9" s="59" t="s">
        <v>10</v>
      </c>
      <c r="B9" s="60">
        <v>21</v>
      </c>
      <c r="C9" s="60">
        <v>65</v>
      </c>
      <c r="D9" s="61">
        <f t="shared" si="0"/>
        <v>44</v>
      </c>
      <c r="E9" s="121">
        <f aca="true" t="shared" si="1" ref="E9:E24">ROUND(C9/B9*100,1)</f>
        <v>309.5</v>
      </c>
      <c r="F9" s="16"/>
      <c r="G9" s="17"/>
      <c r="H9" s="18"/>
      <c r="I9" s="19"/>
    </row>
    <row r="10" spans="1:11" ht="43.5" customHeight="1">
      <c r="A10" s="59" t="s">
        <v>11</v>
      </c>
      <c r="B10" s="60">
        <v>0</v>
      </c>
      <c r="C10" s="60">
        <v>0</v>
      </c>
      <c r="D10" s="61">
        <f t="shared" si="0"/>
        <v>0</v>
      </c>
      <c r="E10" s="121">
        <v>0</v>
      </c>
      <c r="F10" s="16"/>
      <c r="G10" s="17"/>
      <c r="I10" s="19"/>
      <c r="K10" s="21"/>
    </row>
    <row r="11" spans="1:9" ht="42" customHeight="1">
      <c r="A11" s="59" t="s">
        <v>12</v>
      </c>
      <c r="B11" s="60">
        <v>21</v>
      </c>
      <c r="C11" s="60">
        <v>0</v>
      </c>
      <c r="D11" s="61">
        <f t="shared" si="0"/>
        <v>-21</v>
      </c>
      <c r="E11" s="121">
        <f t="shared" si="1"/>
        <v>0</v>
      </c>
      <c r="F11" s="16"/>
      <c r="G11" s="17"/>
      <c r="I11" s="19"/>
    </row>
    <row r="12" spans="1:9" ht="19.5" customHeight="1">
      <c r="A12" s="59" t="s">
        <v>13</v>
      </c>
      <c r="B12" s="60">
        <v>0</v>
      </c>
      <c r="C12" s="60">
        <v>0</v>
      </c>
      <c r="D12" s="61">
        <f t="shared" si="0"/>
        <v>0</v>
      </c>
      <c r="E12" s="121">
        <v>0</v>
      </c>
      <c r="F12" s="16"/>
      <c r="G12" s="17"/>
      <c r="I12" s="45"/>
    </row>
    <row r="13" spans="1:9" ht="41.25" customHeight="1">
      <c r="A13" s="59" t="s">
        <v>14</v>
      </c>
      <c r="B13" s="60">
        <v>1</v>
      </c>
      <c r="C13" s="60">
        <v>4</v>
      </c>
      <c r="D13" s="61">
        <f t="shared" si="0"/>
        <v>3</v>
      </c>
      <c r="E13" s="121">
        <v>0</v>
      </c>
      <c r="F13" s="16"/>
      <c r="G13" s="17"/>
      <c r="I13" s="19"/>
    </row>
    <row r="14" spans="1:9" ht="41.25" customHeight="1">
      <c r="A14" s="59" t="s">
        <v>15</v>
      </c>
      <c r="B14" s="60">
        <v>0</v>
      </c>
      <c r="C14" s="60">
        <v>27</v>
      </c>
      <c r="D14" s="61">
        <f t="shared" si="0"/>
        <v>27</v>
      </c>
      <c r="E14" s="121" t="e">
        <f t="shared" si="1"/>
        <v>#DIV/0!</v>
      </c>
      <c r="F14" s="16"/>
      <c r="G14" s="17"/>
      <c r="I14" s="19"/>
    </row>
    <row r="15" spans="1:9" ht="42" customHeight="1">
      <c r="A15" s="59" t="s">
        <v>16</v>
      </c>
      <c r="B15" s="60">
        <v>26</v>
      </c>
      <c r="C15" s="60">
        <v>0</v>
      </c>
      <c r="D15" s="61">
        <f t="shared" si="0"/>
        <v>-26</v>
      </c>
      <c r="E15" s="121">
        <f t="shared" si="1"/>
        <v>0</v>
      </c>
      <c r="F15" s="16"/>
      <c r="G15" s="17"/>
      <c r="I15" s="19"/>
    </row>
    <row r="16" spans="1:9" ht="23.25" customHeight="1">
      <c r="A16" s="59" t="s">
        <v>17</v>
      </c>
      <c r="B16" s="60">
        <v>94</v>
      </c>
      <c r="C16" s="60">
        <v>0</v>
      </c>
      <c r="D16" s="61">
        <f t="shared" si="0"/>
        <v>-94</v>
      </c>
      <c r="E16" s="121">
        <f t="shared" si="1"/>
        <v>0</v>
      </c>
      <c r="F16" s="16"/>
      <c r="G16" s="17"/>
      <c r="I16" s="19"/>
    </row>
    <row r="17" spans="1:9" ht="22.5" customHeight="1">
      <c r="A17" s="59" t="s">
        <v>18</v>
      </c>
      <c r="B17" s="60">
        <v>0</v>
      </c>
      <c r="C17" s="60">
        <v>0</v>
      </c>
      <c r="D17" s="61">
        <f t="shared" si="0"/>
        <v>0</v>
      </c>
      <c r="E17" s="121">
        <v>0</v>
      </c>
      <c r="F17" s="16"/>
      <c r="G17" s="17"/>
      <c r="I17" s="19"/>
    </row>
    <row r="18" spans="1:9" ht="22.5" customHeight="1">
      <c r="A18" s="59" t="s">
        <v>19</v>
      </c>
      <c r="B18" s="60">
        <v>43</v>
      </c>
      <c r="C18" s="60">
        <v>0</v>
      </c>
      <c r="D18" s="61">
        <f t="shared" si="0"/>
        <v>-43</v>
      </c>
      <c r="E18" s="121">
        <f t="shared" si="1"/>
        <v>0</v>
      </c>
      <c r="F18" s="16"/>
      <c r="G18" s="17"/>
      <c r="I18" s="19"/>
    </row>
    <row r="19" spans="1:9" ht="38.25" customHeight="1">
      <c r="A19" s="59" t="s">
        <v>20</v>
      </c>
      <c r="B19" s="60">
        <v>84</v>
      </c>
      <c r="C19" s="60">
        <v>20</v>
      </c>
      <c r="D19" s="61">
        <f t="shared" si="0"/>
        <v>-64</v>
      </c>
      <c r="E19" s="121">
        <f t="shared" si="1"/>
        <v>23.8</v>
      </c>
      <c r="F19" s="16"/>
      <c r="G19" s="17"/>
      <c r="I19" s="46"/>
    </row>
    <row r="20" spans="1:9" ht="35.25" customHeight="1">
      <c r="A20" s="59" t="s">
        <v>21</v>
      </c>
      <c r="B20" s="60">
        <v>113</v>
      </c>
      <c r="C20" s="60">
        <v>0</v>
      </c>
      <c r="D20" s="61">
        <f t="shared" si="0"/>
        <v>-113</v>
      </c>
      <c r="E20" s="121">
        <f t="shared" si="1"/>
        <v>0</v>
      </c>
      <c r="F20" s="16"/>
      <c r="G20" s="17"/>
      <c r="I20" s="19"/>
    </row>
    <row r="21" spans="1:9" ht="41.25" customHeight="1">
      <c r="A21" s="59" t="s">
        <v>22</v>
      </c>
      <c r="B21" s="60">
        <v>700</v>
      </c>
      <c r="C21" s="60">
        <v>567</v>
      </c>
      <c r="D21" s="61">
        <f t="shared" si="0"/>
        <v>-133</v>
      </c>
      <c r="E21" s="121">
        <f t="shared" si="1"/>
        <v>81</v>
      </c>
      <c r="F21" s="16"/>
      <c r="G21" s="17"/>
      <c r="I21" s="19"/>
    </row>
    <row r="22" spans="1:9" ht="19.5" customHeight="1">
      <c r="A22" s="59" t="s">
        <v>23</v>
      </c>
      <c r="B22" s="60">
        <v>199</v>
      </c>
      <c r="C22" s="60">
        <v>174</v>
      </c>
      <c r="D22" s="61">
        <f t="shared" si="0"/>
        <v>-25</v>
      </c>
      <c r="E22" s="121">
        <v>0</v>
      </c>
      <c r="F22" s="16"/>
      <c r="G22" s="17"/>
      <c r="I22" s="19"/>
    </row>
    <row r="23" spans="1:9" ht="39" customHeight="1">
      <c r="A23" s="59" t="s">
        <v>24</v>
      </c>
      <c r="B23" s="60">
        <v>675</v>
      </c>
      <c r="C23" s="60">
        <v>131</v>
      </c>
      <c r="D23" s="61">
        <f t="shared" si="0"/>
        <v>-544</v>
      </c>
      <c r="E23" s="121">
        <f t="shared" si="1"/>
        <v>19.4</v>
      </c>
      <c r="F23" s="16"/>
      <c r="G23" s="17"/>
      <c r="I23" s="19"/>
    </row>
    <row r="24" spans="1:9" ht="38.25" customHeight="1">
      <c r="A24" s="59" t="s">
        <v>25</v>
      </c>
      <c r="B24" s="60">
        <v>18</v>
      </c>
      <c r="C24" s="60">
        <v>0</v>
      </c>
      <c r="D24" s="61">
        <f t="shared" si="0"/>
        <v>-18</v>
      </c>
      <c r="E24" s="121">
        <f t="shared" si="1"/>
        <v>0</v>
      </c>
      <c r="F24" s="16"/>
      <c r="G24" s="17"/>
      <c r="I24" s="19"/>
    </row>
    <row r="25" spans="1:9" ht="22.5" customHeight="1" thickBot="1">
      <c r="A25" s="62" t="s">
        <v>26</v>
      </c>
      <c r="B25" s="63">
        <v>41</v>
      </c>
      <c r="C25" s="63">
        <v>0</v>
      </c>
      <c r="D25" s="64">
        <f t="shared" si="0"/>
        <v>-41</v>
      </c>
      <c r="E25" s="121">
        <f>ROUND(C25/B25*100,1)</f>
        <v>0</v>
      </c>
      <c r="F25" s="16"/>
      <c r="G25" s="17"/>
      <c r="I25" s="19"/>
    </row>
    <row r="26" spans="1:9" ht="15.75">
      <c r="A26" s="22"/>
      <c r="B26" s="22"/>
      <c r="C26" s="22"/>
      <c r="D26" s="22"/>
      <c r="E26" s="22"/>
      <c r="I26" s="19"/>
    </row>
    <row r="27" spans="1:5" ht="12.75">
      <c r="A27" s="22"/>
      <c r="B27" s="22"/>
      <c r="C27" s="22"/>
      <c r="D27" s="22"/>
      <c r="E27" s="22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8.8515625" defaultRowHeight="15"/>
  <cols>
    <col min="1" max="1" width="52.8515625" style="18" customWidth="1"/>
    <col min="2" max="2" width="21.28125" style="18" customWidth="1"/>
    <col min="3" max="4" width="22.00390625" style="18" customWidth="1"/>
    <col min="5" max="5" width="21.57421875" style="18" customWidth="1"/>
    <col min="6" max="6" width="8.8515625" style="18" customWidth="1"/>
    <col min="7" max="7" width="10.8515625" style="18" bestFit="1" customWidth="1"/>
    <col min="8" max="16384" width="8.8515625" style="18" customWidth="1"/>
  </cols>
  <sheetData>
    <row r="1" spans="1:5" s="13" customFormat="1" ht="49.5" customHeight="1">
      <c r="A1" s="228" t="s">
        <v>154</v>
      </c>
      <c r="B1" s="228"/>
      <c r="C1" s="228"/>
      <c r="D1" s="228"/>
      <c r="E1" s="228"/>
    </row>
    <row r="2" spans="1:5" s="13" customFormat="1" ht="20.25" customHeight="1">
      <c r="A2" s="229" t="s">
        <v>27</v>
      </c>
      <c r="B2" s="229"/>
      <c r="C2" s="229"/>
      <c r="D2" s="229"/>
      <c r="E2" s="229"/>
    </row>
    <row r="3" spans="1:5" s="13" customFormat="1" ht="17.25" customHeight="1" thickBot="1">
      <c r="A3" s="43"/>
      <c r="B3" s="43"/>
      <c r="C3" s="43"/>
      <c r="D3" s="43"/>
      <c r="E3" s="43"/>
    </row>
    <row r="4" spans="1:5" s="15" customFormat="1" ht="25.5" customHeight="1">
      <c r="A4" s="230"/>
      <c r="B4" s="220" t="s">
        <v>55</v>
      </c>
      <c r="C4" s="220" t="s">
        <v>89</v>
      </c>
      <c r="D4" s="232" t="s">
        <v>38</v>
      </c>
      <c r="E4" s="233"/>
    </row>
    <row r="5" spans="1:5" s="15" customFormat="1" ht="37.5" customHeight="1">
      <c r="A5" s="231"/>
      <c r="B5" s="220"/>
      <c r="C5" s="220"/>
      <c r="D5" s="47" t="s">
        <v>40</v>
      </c>
      <c r="E5" s="48" t="s">
        <v>2</v>
      </c>
    </row>
    <row r="6" spans="1:7" s="23" customFormat="1" ht="34.5" customHeight="1">
      <c r="A6" s="72" t="s">
        <v>91</v>
      </c>
      <c r="B6" s="65">
        <f>SUM(B7:B15)</f>
        <v>2036</v>
      </c>
      <c r="C6" s="65">
        <f>SUM(C7:C15)</f>
        <v>1113</v>
      </c>
      <c r="D6" s="65">
        <f>C6-B6</f>
        <v>-923</v>
      </c>
      <c r="E6" s="117">
        <f aca="true" t="shared" si="0" ref="E6:E15">ROUND(C6/B6*100,1)</f>
        <v>54.7</v>
      </c>
      <c r="G6" s="24"/>
    </row>
    <row r="7" spans="1:11" ht="51" customHeight="1">
      <c r="A7" s="66" t="s">
        <v>28</v>
      </c>
      <c r="B7" s="67">
        <v>367</v>
      </c>
      <c r="C7" s="67">
        <v>190</v>
      </c>
      <c r="D7" s="68">
        <f aca="true" t="shared" si="1" ref="D7:D15">C7-B7</f>
        <v>-177</v>
      </c>
      <c r="E7" s="117">
        <f t="shared" si="0"/>
        <v>51.8</v>
      </c>
      <c r="G7" s="24"/>
      <c r="H7" s="25"/>
      <c r="K7" s="25"/>
    </row>
    <row r="8" spans="1:11" ht="27" customHeight="1">
      <c r="A8" s="66" t="s">
        <v>29</v>
      </c>
      <c r="B8" s="67">
        <v>517</v>
      </c>
      <c r="C8" s="67">
        <v>438</v>
      </c>
      <c r="D8" s="68">
        <f t="shared" si="1"/>
        <v>-79</v>
      </c>
      <c r="E8" s="117">
        <f t="shared" si="0"/>
        <v>84.7</v>
      </c>
      <c r="G8" s="24"/>
      <c r="H8" s="25"/>
      <c r="K8" s="25"/>
    </row>
    <row r="9" spans="1:11" s="20" customFormat="1" ht="25.5" customHeight="1">
      <c r="A9" s="66" t="s">
        <v>30</v>
      </c>
      <c r="B9" s="67">
        <v>440</v>
      </c>
      <c r="C9" s="67">
        <v>165</v>
      </c>
      <c r="D9" s="68">
        <f t="shared" si="1"/>
        <v>-275</v>
      </c>
      <c r="E9" s="117">
        <f t="shared" si="0"/>
        <v>37.5</v>
      </c>
      <c r="F9" s="18"/>
      <c r="G9" s="24"/>
      <c r="H9" s="25"/>
      <c r="I9" s="18"/>
      <c r="K9" s="25"/>
    </row>
    <row r="10" spans="1:11" ht="28.5" customHeight="1">
      <c r="A10" s="66" t="s">
        <v>31</v>
      </c>
      <c r="B10" s="67">
        <v>32</v>
      </c>
      <c r="C10" s="67">
        <v>16</v>
      </c>
      <c r="D10" s="68">
        <f t="shared" si="1"/>
        <v>-16</v>
      </c>
      <c r="E10" s="117">
        <f t="shared" si="0"/>
        <v>50</v>
      </c>
      <c r="G10" s="24"/>
      <c r="H10" s="25"/>
      <c r="K10" s="25"/>
    </row>
    <row r="11" spans="1:11" ht="28.5" customHeight="1">
      <c r="A11" s="66" t="s">
        <v>32</v>
      </c>
      <c r="B11" s="67">
        <v>203</v>
      </c>
      <c r="C11" s="67">
        <v>97</v>
      </c>
      <c r="D11" s="68">
        <f t="shared" si="1"/>
        <v>-106</v>
      </c>
      <c r="E11" s="117">
        <f t="shared" si="0"/>
        <v>47.8</v>
      </c>
      <c r="G11" s="24"/>
      <c r="H11" s="25"/>
      <c r="K11" s="25"/>
    </row>
    <row r="12" spans="1:11" ht="64.5" customHeight="1">
      <c r="A12" s="66" t="s">
        <v>33</v>
      </c>
      <c r="B12" s="67">
        <v>5</v>
      </c>
      <c r="C12" s="67">
        <v>42</v>
      </c>
      <c r="D12" s="68">
        <f t="shared" si="1"/>
        <v>37</v>
      </c>
      <c r="E12" s="117">
        <f t="shared" si="0"/>
        <v>840</v>
      </c>
      <c r="G12" s="24"/>
      <c r="H12" s="25"/>
      <c r="K12" s="25"/>
    </row>
    <row r="13" spans="1:18" ht="30.75" customHeight="1">
      <c r="A13" s="66" t="s">
        <v>34</v>
      </c>
      <c r="B13" s="67">
        <v>67</v>
      </c>
      <c r="C13" s="67">
        <v>31</v>
      </c>
      <c r="D13" s="68">
        <f t="shared" si="1"/>
        <v>-36</v>
      </c>
      <c r="E13" s="117">
        <f t="shared" si="0"/>
        <v>46.3</v>
      </c>
      <c r="G13" s="24"/>
      <c r="H13" s="25"/>
      <c r="K13" s="25"/>
      <c r="R13" s="26"/>
    </row>
    <row r="14" spans="1:18" ht="80.25" customHeight="1">
      <c r="A14" s="66" t="s">
        <v>35</v>
      </c>
      <c r="B14" s="67">
        <v>121</v>
      </c>
      <c r="C14" s="67">
        <v>78</v>
      </c>
      <c r="D14" s="68">
        <f t="shared" si="1"/>
        <v>-43</v>
      </c>
      <c r="E14" s="117">
        <f t="shared" si="0"/>
        <v>64.5</v>
      </c>
      <c r="G14" s="24"/>
      <c r="H14" s="25"/>
      <c r="K14" s="25"/>
      <c r="R14" s="26"/>
    </row>
    <row r="15" spans="1:18" ht="33" customHeight="1" thickBot="1">
      <c r="A15" s="69" t="s">
        <v>36</v>
      </c>
      <c r="B15" s="70">
        <v>284</v>
      </c>
      <c r="C15" s="70">
        <v>56</v>
      </c>
      <c r="D15" s="71">
        <f t="shared" si="1"/>
        <v>-228</v>
      </c>
      <c r="E15" s="117">
        <f t="shared" si="0"/>
        <v>19.7</v>
      </c>
      <c r="G15" s="24"/>
      <c r="H15" s="25"/>
      <c r="K15" s="25"/>
      <c r="R15" s="26"/>
    </row>
    <row r="16" spans="1:18" ht="12.75">
      <c r="A16" s="22"/>
      <c r="B16" s="22"/>
      <c r="C16" s="22"/>
      <c r="D16" s="22"/>
      <c r="R16" s="26"/>
    </row>
    <row r="17" spans="1:18" ht="12.75">
      <c r="A17" s="22"/>
      <c r="B17" s="22"/>
      <c r="C17" s="22"/>
      <c r="D17" s="22"/>
      <c r="R17" s="26"/>
    </row>
    <row r="18" ht="12.75">
      <c r="R18" s="26"/>
    </row>
    <row r="19" ht="12.75">
      <c r="R19" s="26"/>
    </row>
    <row r="20" ht="12.75">
      <c r="R20" s="26"/>
    </row>
    <row r="21" ht="12.75">
      <c r="R21" s="2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K42"/>
  <sheetViews>
    <sheetView view="pageBreakPreview" zoomScale="75" zoomScaleSheetLayoutView="75" zoomScalePageLayoutView="0" workbookViewId="0" topLeftCell="A1">
      <pane xSplit="1" ySplit="4" topLeftCell="B1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41" sqref="D41:E41"/>
    </sheetView>
  </sheetViews>
  <sheetFormatPr defaultColWidth="9.140625" defaultRowHeight="15"/>
  <cols>
    <col min="1" max="1" width="68.8515625" style="1" customWidth="1"/>
    <col min="2" max="2" width="9.7109375" style="1" customWidth="1"/>
    <col min="3" max="3" width="10.57421875" style="1" customWidth="1"/>
    <col min="4" max="4" width="10.00390625" style="1" customWidth="1"/>
    <col min="5" max="5" width="10.281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7" t="s">
        <v>71</v>
      </c>
      <c r="B1" s="247"/>
      <c r="C1" s="247"/>
      <c r="D1" s="247"/>
      <c r="E1" s="247"/>
    </row>
    <row r="2" spans="1:5" ht="27" customHeight="1">
      <c r="A2" s="248" t="s">
        <v>155</v>
      </c>
      <c r="B2" s="248"/>
      <c r="C2" s="248"/>
      <c r="D2" s="248"/>
      <c r="E2" s="248"/>
    </row>
    <row r="3" spans="1:6" ht="18" customHeight="1">
      <c r="A3" s="241" t="s">
        <v>0</v>
      </c>
      <c r="B3" s="249" t="s">
        <v>55</v>
      </c>
      <c r="C3" s="249" t="s">
        <v>89</v>
      </c>
      <c r="D3" s="250" t="s">
        <v>1</v>
      </c>
      <c r="E3" s="250"/>
      <c r="F3" s="2"/>
    </row>
    <row r="4" spans="1:6" ht="35.25" customHeight="1">
      <c r="A4" s="241"/>
      <c r="B4" s="249"/>
      <c r="C4" s="249"/>
      <c r="D4" s="12" t="s">
        <v>2</v>
      </c>
      <c r="E4" s="27" t="s">
        <v>54</v>
      </c>
      <c r="F4" s="2"/>
    </row>
    <row r="5" spans="1:6" ht="21" customHeight="1">
      <c r="A5" s="73" t="s">
        <v>103</v>
      </c>
      <c r="B5" s="81">
        <v>13279</v>
      </c>
      <c r="C5" s="81">
        <v>12601</v>
      </c>
      <c r="D5" s="75">
        <f aca="true" t="shared" si="0" ref="D5:D29">ROUND(C5/B5*100,1)</f>
        <v>94.9</v>
      </c>
      <c r="E5" s="76">
        <f>C5-B5</f>
        <v>-678</v>
      </c>
      <c r="F5" s="1" t="s">
        <v>3</v>
      </c>
    </row>
    <row r="6" spans="1:5" ht="15.75">
      <c r="A6" s="118" t="s">
        <v>104</v>
      </c>
      <c r="B6" s="85">
        <v>6663</v>
      </c>
      <c r="C6" s="85">
        <v>6671</v>
      </c>
      <c r="D6" s="79">
        <f t="shared" si="0"/>
        <v>100.1</v>
      </c>
      <c r="E6" s="80">
        <f>C6-B6</f>
        <v>8</v>
      </c>
    </row>
    <row r="7" spans="1:7" ht="33" customHeight="1">
      <c r="A7" s="73" t="s">
        <v>105</v>
      </c>
      <c r="B7" s="81">
        <v>7177</v>
      </c>
      <c r="C7" s="74">
        <v>7262</v>
      </c>
      <c r="D7" s="75">
        <f t="shared" si="0"/>
        <v>101.2</v>
      </c>
      <c r="E7" s="86">
        <f>C7-B7</f>
        <v>85</v>
      </c>
      <c r="F7" s="3"/>
      <c r="G7" s="4"/>
    </row>
    <row r="8" spans="1:7" ht="17.25" customHeight="1">
      <c r="A8" s="73" t="s">
        <v>106</v>
      </c>
      <c r="B8" s="85">
        <v>3506</v>
      </c>
      <c r="C8" s="78">
        <v>3960</v>
      </c>
      <c r="D8" s="75">
        <f t="shared" si="0"/>
        <v>112.9</v>
      </c>
      <c r="E8" s="86">
        <f>C8-B8</f>
        <v>454</v>
      </c>
      <c r="F8" s="3"/>
      <c r="G8" s="4"/>
    </row>
    <row r="9" spans="1:7" ht="33" customHeight="1">
      <c r="A9" s="176" t="s">
        <v>107</v>
      </c>
      <c r="B9" s="87">
        <v>48.9</v>
      </c>
      <c r="C9" s="87">
        <v>54.5</v>
      </c>
      <c r="D9" s="237" t="s">
        <v>160</v>
      </c>
      <c r="E9" s="238"/>
      <c r="F9" s="5"/>
      <c r="G9" s="4"/>
    </row>
    <row r="10" spans="1:7" ht="33" customHeight="1">
      <c r="A10" s="77" t="s">
        <v>108</v>
      </c>
      <c r="B10" s="85">
        <v>3142</v>
      </c>
      <c r="C10" s="85">
        <v>2827</v>
      </c>
      <c r="D10" s="75">
        <f>ROUND(C10/B10*100,1)</f>
        <v>90</v>
      </c>
      <c r="E10" s="86">
        <f>C10-B10</f>
        <v>-315</v>
      </c>
      <c r="F10" s="5"/>
      <c r="G10" s="4"/>
    </row>
    <row r="11" spans="1:7" ht="16.5" customHeight="1">
      <c r="A11" s="118" t="s">
        <v>109</v>
      </c>
      <c r="B11" s="85">
        <v>8</v>
      </c>
      <c r="C11" s="85">
        <v>49</v>
      </c>
      <c r="D11" s="75" t="s">
        <v>163</v>
      </c>
      <c r="E11" s="86">
        <f>C11-B11</f>
        <v>41</v>
      </c>
      <c r="F11" s="5"/>
      <c r="G11" s="4"/>
    </row>
    <row r="12" spans="1:7" ht="36" customHeight="1">
      <c r="A12" s="177" t="s">
        <v>110</v>
      </c>
      <c r="B12" s="85">
        <v>207</v>
      </c>
      <c r="C12" s="85">
        <v>138</v>
      </c>
      <c r="D12" s="79">
        <f>ROUND(C12/B12*100,1)</f>
        <v>66.7</v>
      </c>
      <c r="E12" s="80">
        <f>C12-B12</f>
        <v>-69</v>
      </c>
      <c r="F12" s="5"/>
      <c r="G12" s="4"/>
    </row>
    <row r="13" spans="1:5" ht="18" customHeight="1">
      <c r="A13" s="77" t="s">
        <v>111</v>
      </c>
      <c r="B13" s="78">
        <v>1740</v>
      </c>
      <c r="C13" s="85">
        <v>1820</v>
      </c>
      <c r="D13" s="79">
        <f t="shared" si="0"/>
        <v>104.6</v>
      </c>
      <c r="E13" s="80">
        <f>C13-B13</f>
        <v>80</v>
      </c>
    </row>
    <row r="14" spans="1:5" ht="18" customHeight="1">
      <c r="A14" s="176" t="s">
        <v>112</v>
      </c>
      <c r="B14" s="178">
        <v>94.8</v>
      </c>
      <c r="C14" s="179">
        <v>83</v>
      </c>
      <c r="D14" s="245" t="s">
        <v>161</v>
      </c>
      <c r="E14" s="246"/>
    </row>
    <row r="15" spans="1:5" ht="16.5" customHeight="1">
      <c r="A15" s="77" t="s">
        <v>113</v>
      </c>
      <c r="B15" s="78">
        <v>186</v>
      </c>
      <c r="C15" s="85">
        <v>237</v>
      </c>
      <c r="D15" s="79">
        <f t="shared" si="0"/>
        <v>127.4</v>
      </c>
      <c r="E15" s="80">
        <f>C15-B15</f>
        <v>51</v>
      </c>
    </row>
    <row r="16" spans="1:5" ht="16.5" customHeight="1">
      <c r="A16" s="176" t="s">
        <v>114</v>
      </c>
      <c r="B16" s="178">
        <v>98.9</v>
      </c>
      <c r="C16" s="179">
        <v>98.3</v>
      </c>
      <c r="D16" s="245" t="s">
        <v>162</v>
      </c>
      <c r="E16" s="246"/>
    </row>
    <row r="17" spans="1:5" ht="17.25" customHeight="1">
      <c r="A17" s="77" t="s">
        <v>115</v>
      </c>
      <c r="B17" s="91">
        <v>2</v>
      </c>
      <c r="C17" s="92">
        <v>12</v>
      </c>
      <c r="D17" s="79" t="s">
        <v>164</v>
      </c>
      <c r="E17" s="93">
        <f aca="true" t="shared" si="1" ref="E17:E23">C17-B17</f>
        <v>10</v>
      </c>
    </row>
    <row r="18" spans="1:6" ht="33.75" customHeight="1">
      <c r="A18" s="73" t="s">
        <v>116</v>
      </c>
      <c r="B18" s="74">
        <v>1703</v>
      </c>
      <c r="C18" s="88">
        <v>1751</v>
      </c>
      <c r="D18" s="75">
        <f t="shared" si="0"/>
        <v>102.8</v>
      </c>
      <c r="E18" s="76">
        <f t="shared" si="1"/>
        <v>48</v>
      </c>
      <c r="F18" s="6"/>
    </row>
    <row r="19" spans="1:6" ht="21" customHeight="1">
      <c r="A19" s="77" t="s">
        <v>117</v>
      </c>
      <c r="B19" s="78">
        <v>1603</v>
      </c>
      <c r="C19" s="119">
        <v>1619</v>
      </c>
      <c r="D19" s="75">
        <f t="shared" si="0"/>
        <v>101</v>
      </c>
      <c r="E19" s="76">
        <f t="shared" si="1"/>
        <v>16</v>
      </c>
      <c r="F19" s="6"/>
    </row>
    <row r="20" spans="1:6" ht="33.75" customHeight="1">
      <c r="A20" s="77" t="s">
        <v>118</v>
      </c>
      <c r="B20" s="91">
        <v>33581</v>
      </c>
      <c r="C20" s="122">
        <v>44022</v>
      </c>
      <c r="D20" s="89">
        <f t="shared" si="0"/>
        <v>131.1</v>
      </c>
      <c r="E20" s="80">
        <f t="shared" si="1"/>
        <v>10441</v>
      </c>
      <c r="F20" s="6"/>
    </row>
    <row r="21" spans="1:6" ht="21" customHeight="1">
      <c r="A21" s="77" t="s">
        <v>117</v>
      </c>
      <c r="B21" s="91">
        <v>12526</v>
      </c>
      <c r="C21" s="122">
        <v>11919</v>
      </c>
      <c r="D21" s="89">
        <f t="shared" si="0"/>
        <v>95.2</v>
      </c>
      <c r="E21" s="80">
        <f t="shared" si="1"/>
        <v>-607</v>
      </c>
      <c r="F21" s="6"/>
    </row>
    <row r="22" spans="1:6" ht="21.75" customHeight="1">
      <c r="A22" s="77" t="s">
        <v>119</v>
      </c>
      <c r="B22" s="78">
        <v>11401</v>
      </c>
      <c r="C22" s="119">
        <v>11102</v>
      </c>
      <c r="D22" s="89">
        <f>ROUND(C22/B22*100,1)</f>
        <v>97.4</v>
      </c>
      <c r="E22" s="80">
        <f t="shared" si="1"/>
        <v>-299</v>
      </c>
      <c r="F22" s="6"/>
    </row>
    <row r="23" spans="1:6" ht="21.75" customHeight="1">
      <c r="A23" s="77" t="s">
        <v>120</v>
      </c>
      <c r="B23" s="78">
        <v>1495</v>
      </c>
      <c r="C23" s="119">
        <v>1092</v>
      </c>
      <c r="D23" s="89">
        <f>ROUND(C23/B23*100,1)</f>
        <v>73</v>
      </c>
      <c r="E23" s="80">
        <f t="shared" si="1"/>
        <v>-403</v>
      </c>
      <c r="F23" s="6"/>
    </row>
    <row r="24" spans="1:6" ht="21.75" customHeight="1">
      <c r="A24" s="77" t="s">
        <v>121</v>
      </c>
      <c r="B24" s="178">
        <v>11.3</v>
      </c>
      <c r="C24" s="180">
        <v>8.7</v>
      </c>
      <c r="D24" s="245" t="s">
        <v>131</v>
      </c>
      <c r="E24" s="246"/>
      <c r="F24" s="6"/>
    </row>
    <row r="25" spans="1:6" ht="31.5" customHeight="1">
      <c r="A25" s="77" t="s">
        <v>122</v>
      </c>
      <c r="B25" s="178">
        <v>29.2</v>
      </c>
      <c r="C25" s="180">
        <v>26.6</v>
      </c>
      <c r="D25" s="245" t="s">
        <v>131</v>
      </c>
      <c r="E25" s="246"/>
      <c r="F25" s="6"/>
    </row>
    <row r="26" spans="1:6" ht="31.5">
      <c r="A26" s="77" t="s">
        <v>123</v>
      </c>
      <c r="B26" s="85">
        <v>2104</v>
      </c>
      <c r="C26" s="85">
        <v>2181</v>
      </c>
      <c r="D26" s="89">
        <f t="shared" si="0"/>
        <v>103.7</v>
      </c>
      <c r="E26" s="80">
        <f>C26-B26</f>
        <v>77</v>
      </c>
      <c r="F26" s="7"/>
    </row>
    <row r="27" spans="1:11" ht="15.75">
      <c r="A27" s="73" t="s">
        <v>5</v>
      </c>
      <c r="B27" s="74">
        <v>10674</v>
      </c>
      <c r="C27" s="74">
        <v>10752</v>
      </c>
      <c r="D27" s="75">
        <f t="shared" si="0"/>
        <v>100.7</v>
      </c>
      <c r="E27" s="76">
        <f>C27-B27</f>
        <v>78</v>
      </c>
      <c r="F27" s="7"/>
      <c r="K27" s="8"/>
    </row>
    <row r="28" spans="1:6" ht="16.5" customHeight="1">
      <c r="A28" s="118" t="s">
        <v>124</v>
      </c>
      <c r="B28" s="78">
        <v>9456</v>
      </c>
      <c r="C28" s="78">
        <v>9431</v>
      </c>
      <c r="D28" s="79">
        <f t="shared" si="0"/>
        <v>99.7</v>
      </c>
      <c r="E28" s="80">
        <f>C28-B28</f>
        <v>-25</v>
      </c>
      <c r="F28" s="7"/>
    </row>
    <row r="29" spans="1:6" ht="16.5" customHeight="1">
      <c r="A29" s="73" t="s">
        <v>125</v>
      </c>
      <c r="B29" s="74">
        <v>6233</v>
      </c>
      <c r="C29" s="183">
        <v>6022</v>
      </c>
      <c r="D29" s="79">
        <f t="shared" si="0"/>
        <v>96.6</v>
      </c>
      <c r="E29" s="80">
        <f>C29-B29</f>
        <v>-211</v>
      </c>
      <c r="F29" s="7"/>
    </row>
    <row r="30" spans="1:6" ht="16.5" customHeight="1">
      <c r="A30" s="181" t="s">
        <v>126</v>
      </c>
      <c r="B30" s="182">
        <v>58.4</v>
      </c>
      <c r="C30" s="182">
        <v>56</v>
      </c>
      <c r="D30" s="245" t="s">
        <v>165</v>
      </c>
      <c r="E30" s="246"/>
      <c r="F30" s="7"/>
    </row>
    <row r="31" spans="1:5" ht="9" customHeight="1">
      <c r="A31" s="239" t="s">
        <v>92</v>
      </c>
      <c r="B31" s="239"/>
      <c r="C31" s="239"/>
      <c r="D31" s="239"/>
      <c r="E31" s="239"/>
    </row>
    <row r="32" spans="1:5" ht="21.75" customHeight="1">
      <c r="A32" s="240"/>
      <c r="B32" s="240"/>
      <c r="C32" s="240"/>
      <c r="D32" s="240"/>
      <c r="E32" s="240"/>
    </row>
    <row r="33" spans="1:5" ht="12.75" customHeight="1">
      <c r="A33" s="241" t="s">
        <v>0</v>
      </c>
      <c r="B33" s="242" t="s">
        <v>156</v>
      </c>
      <c r="C33" s="242" t="s">
        <v>157</v>
      </c>
      <c r="D33" s="243" t="s">
        <v>1</v>
      </c>
      <c r="E33" s="244"/>
    </row>
    <row r="34" spans="1:5" ht="35.25" customHeight="1">
      <c r="A34" s="241"/>
      <c r="B34" s="242"/>
      <c r="C34" s="242"/>
      <c r="D34" s="12" t="s">
        <v>2</v>
      </c>
      <c r="E34" s="27" t="s">
        <v>54</v>
      </c>
    </row>
    <row r="35" spans="1:8" ht="23.25" customHeight="1">
      <c r="A35" s="73" t="s">
        <v>103</v>
      </c>
      <c r="B35" s="74">
        <v>5735</v>
      </c>
      <c r="C35" s="81">
        <v>5945</v>
      </c>
      <c r="D35" s="75">
        <f>ROUND(C35/B35*100,1)</f>
        <v>103.7</v>
      </c>
      <c r="E35" s="76">
        <f>C35-B35</f>
        <v>210</v>
      </c>
      <c r="G35" s="9"/>
      <c r="H35" s="9"/>
    </row>
    <row r="36" spans="1:5" ht="23.25" customHeight="1">
      <c r="A36" s="73" t="s">
        <v>127</v>
      </c>
      <c r="B36" s="74">
        <v>4790</v>
      </c>
      <c r="C36" s="81">
        <v>5098</v>
      </c>
      <c r="D36" s="75">
        <f>ROUND(C36/B36*100,1)</f>
        <v>106.4</v>
      </c>
      <c r="E36" s="86">
        <f>C36-B36</f>
        <v>308</v>
      </c>
    </row>
    <row r="37" spans="1:5" ht="22.5" customHeight="1">
      <c r="A37" s="73" t="s">
        <v>148</v>
      </c>
      <c r="B37" s="74">
        <v>2225</v>
      </c>
      <c r="C37" s="81">
        <v>2890</v>
      </c>
      <c r="D37" s="79">
        <f>ROUND(C37/B37*100,1)</f>
        <v>129.9</v>
      </c>
      <c r="E37" s="184" t="s">
        <v>166</v>
      </c>
    </row>
    <row r="38" spans="1:5" ht="24" customHeight="1">
      <c r="A38" s="73" t="s">
        <v>128</v>
      </c>
      <c r="B38" s="81">
        <v>2431</v>
      </c>
      <c r="C38" s="81">
        <v>2046</v>
      </c>
      <c r="D38" s="75">
        <f>ROUND(C38/B38*100,1)</f>
        <v>84.2</v>
      </c>
      <c r="E38" s="86">
        <f>C38-B38</f>
        <v>-385</v>
      </c>
    </row>
    <row r="39" spans="1:5" ht="24" customHeight="1">
      <c r="A39" s="73" t="s">
        <v>129</v>
      </c>
      <c r="B39" s="90" t="s">
        <v>86</v>
      </c>
      <c r="C39" s="81">
        <v>231</v>
      </c>
      <c r="D39" s="75" t="s">
        <v>86</v>
      </c>
      <c r="E39" s="86" t="s">
        <v>86</v>
      </c>
    </row>
    <row r="40" spans="1:10" ht="27" customHeight="1">
      <c r="A40" s="83" t="s">
        <v>4</v>
      </c>
      <c r="B40" s="81">
        <v>4911</v>
      </c>
      <c r="C40" s="81">
        <v>6179</v>
      </c>
      <c r="D40" s="82">
        <f>ROUND(C40/B40*100,1)</f>
        <v>125.8</v>
      </c>
      <c r="E40" s="185" t="s">
        <v>167</v>
      </c>
      <c r="F40" s="7"/>
      <c r="G40" s="7"/>
      <c r="I40" s="7"/>
      <c r="J40" s="10"/>
    </row>
    <row r="41" spans="1:5" ht="24" customHeight="1">
      <c r="A41" s="73" t="s">
        <v>130</v>
      </c>
      <c r="B41" s="84">
        <v>2</v>
      </c>
      <c r="C41" s="84">
        <v>3</v>
      </c>
      <c r="D41" s="234" t="s">
        <v>168</v>
      </c>
      <c r="E41" s="235"/>
    </row>
    <row r="42" spans="1:5" ht="33" customHeight="1">
      <c r="A42" s="236"/>
      <c r="B42" s="236"/>
      <c r="C42" s="236"/>
      <c r="D42" s="236"/>
      <c r="E42" s="236"/>
    </row>
  </sheetData>
  <sheetProtection/>
  <mergeCells count="19">
    <mergeCell ref="D24:E24"/>
    <mergeCell ref="D25:E25"/>
    <mergeCell ref="D30:E30"/>
    <mergeCell ref="A1:E1"/>
    <mergeCell ref="A2:E2"/>
    <mergeCell ref="A3:A4"/>
    <mergeCell ref="B3:B4"/>
    <mergeCell ref="C3:C4"/>
    <mergeCell ref="D3:E3"/>
    <mergeCell ref="D41:E41"/>
    <mergeCell ref="A42:E42"/>
    <mergeCell ref="D9:E9"/>
    <mergeCell ref="A31:E32"/>
    <mergeCell ref="A33:A34"/>
    <mergeCell ref="B33:B34"/>
    <mergeCell ref="C33:C34"/>
    <mergeCell ref="D33:E33"/>
    <mergeCell ref="D14:E14"/>
    <mergeCell ref="D16:E16"/>
  </mergeCells>
  <printOptions horizontalCentered="1"/>
  <pageMargins left="0.5905511811023623" right="0" top="0.3937007874015748" bottom="0" header="0" footer="0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24"/>
  <sheetViews>
    <sheetView tabSelected="1" zoomScale="112" zoomScaleNormal="112" zoomScalePageLayoutView="0" workbookViewId="0" topLeftCell="AH1">
      <selection activeCell="BR23" sqref="BR23"/>
    </sheetView>
  </sheetViews>
  <sheetFormatPr defaultColWidth="9.140625" defaultRowHeight="15"/>
  <cols>
    <col min="1" max="1" width="14.140625" style="0" customWidth="1"/>
    <col min="2" max="2" width="6.28125" style="0" customWidth="1"/>
    <col min="3" max="3" width="6.57421875" style="0" customWidth="1"/>
    <col min="4" max="4" width="5.8515625" style="0" customWidth="1"/>
    <col min="5" max="5" width="4.8515625" style="0" customWidth="1"/>
    <col min="6" max="6" width="5.8515625" style="0" customWidth="1"/>
    <col min="7" max="7" width="5.57421875" style="0" customWidth="1"/>
    <col min="8" max="8" width="6.281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7109375" style="0" customWidth="1"/>
    <col min="13" max="13" width="4.7109375" style="0" customWidth="1"/>
    <col min="14" max="15" width="5.421875" style="0" customWidth="1"/>
    <col min="16" max="16" width="5.8515625" style="0" customWidth="1"/>
    <col min="17" max="17" width="5.00390625" style="0" customWidth="1"/>
    <col min="18" max="18" width="4.7109375" style="0" customWidth="1"/>
    <col min="19" max="20" width="5.00390625" style="0" customWidth="1"/>
    <col min="21" max="21" width="5.28125" style="0" customWidth="1"/>
    <col min="22" max="23" width="5.57421875" style="0" customWidth="1"/>
    <col min="24" max="24" width="4.7109375" style="0" customWidth="1"/>
    <col min="25" max="27" width="6.421875" style="0" customWidth="1"/>
    <col min="28" max="28" width="5.7109375" style="0" customWidth="1"/>
    <col min="29" max="29" width="6.28125" style="0" customWidth="1"/>
    <col min="30" max="30" width="6.57421875" style="0" customWidth="1"/>
    <col min="31" max="31" width="5.421875" style="0" customWidth="1"/>
    <col min="32" max="32" width="5.140625" style="0" customWidth="1"/>
    <col min="33" max="33" width="6.28125" style="0" customWidth="1"/>
    <col min="34" max="34" width="6.421875" style="0" customWidth="1"/>
    <col min="35" max="35" width="6.00390625" style="0" customWidth="1"/>
    <col min="36" max="37" width="5.28125" style="0" customWidth="1"/>
    <col min="38" max="38" width="5.7109375" style="0" customWidth="1"/>
    <col min="39" max="40" width="5.421875" style="0" customWidth="1"/>
    <col min="41" max="41" width="6.28125" style="0" hidden="1" customWidth="1"/>
    <col min="42" max="43" width="9.140625" style="0" hidden="1" customWidth="1"/>
    <col min="44" max="44" width="0.2890625" style="0" customWidth="1"/>
    <col min="45" max="46" width="5.57421875" style="0" customWidth="1"/>
    <col min="47" max="47" width="6.140625" style="0" customWidth="1"/>
    <col min="48" max="48" width="5.57421875" style="0" customWidth="1"/>
    <col min="49" max="49" width="6.8515625" style="0" customWidth="1"/>
    <col min="50" max="50" width="6.7109375" style="0" customWidth="1"/>
    <col min="51" max="51" width="6.57421875" style="0" customWidth="1"/>
    <col min="52" max="52" width="5.140625" style="0" customWidth="1"/>
    <col min="53" max="53" width="6.00390625" style="0" customWidth="1"/>
    <col min="54" max="55" width="5.421875" style="0" customWidth="1"/>
    <col min="56" max="56" width="6.421875" style="0" customWidth="1"/>
    <col min="57" max="57" width="5.7109375" style="0" customWidth="1"/>
    <col min="58" max="58" width="6.140625" style="0" customWidth="1"/>
    <col min="59" max="59" width="6.00390625" style="0" customWidth="1"/>
    <col min="60" max="60" width="5.8515625" style="0" customWidth="1"/>
    <col min="61" max="61" width="7.421875" style="0" customWidth="1"/>
    <col min="62" max="62" width="7.8515625" style="0" customWidth="1"/>
    <col min="63" max="63" width="5.8515625" style="0" customWidth="1"/>
    <col min="64" max="64" width="6.140625" style="0" customWidth="1"/>
    <col min="65" max="65" width="6.57421875" style="0" customWidth="1"/>
    <col min="66" max="66" width="7.57421875" style="0" customWidth="1"/>
    <col min="67" max="67" width="7.00390625" style="0" customWidth="1"/>
    <col min="68" max="68" width="7.421875" style="0" customWidth="1"/>
    <col min="69" max="69" width="6.7109375" style="0" customWidth="1"/>
    <col min="70" max="70" width="6.28125" style="0" customWidth="1"/>
    <col min="71" max="71" width="6.57421875" style="0" customWidth="1"/>
    <col min="72" max="72" width="6.28125" style="0" customWidth="1"/>
    <col min="73" max="73" width="7.57421875" style="0" customWidth="1"/>
    <col min="74" max="75" width="8.140625" style="0" customWidth="1"/>
    <col min="76" max="76" width="7.57421875" style="0" customWidth="1"/>
  </cols>
  <sheetData>
    <row r="1" spans="1:83" ht="20.25">
      <c r="A1" s="141"/>
      <c r="B1" s="280" t="s">
        <v>90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39"/>
      <c r="AJ1" s="139"/>
      <c r="AK1" s="138"/>
      <c r="AL1" s="138"/>
      <c r="AM1" s="139"/>
      <c r="AN1" s="139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39"/>
      <c r="BA1" s="137"/>
      <c r="BB1" s="139"/>
      <c r="BC1" s="137"/>
      <c r="BD1" s="137"/>
      <c r="BE1" s="139"/>
      <c r="BF1" s="138"/>
      <c r="BG1" s="139"/>
      <c r="BH1" s="139"/>
      <c r="BI1" s="139"/>
      <c r="BJ1" s="139"/>
      <c r="BK1" s="139"/>
      <c r="BL1" s="138"/>
      <c r="BM1" s="139"/>
      <c r="BN1" s="139"/>
      <c r="BO1" s="139"/>
      <c r="BP1" s="281"/>
      <c r="BQ1" s="281"/>
      <c r="BR1" s="281"/>
      <c r="BS1" s="281"/>
      <c r="BT1" s="281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</row>
    <row r="2" spans="1:83" ht="29.25" customHeight="1" thickBot="1">
      <c r="A2" s="136"/>
      <c r="B2" s="282" t="s">
        <v>158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135"/>
      <c r="V2" s="135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3"/>
      <c r="BB2" s="133"/>
      <c r="BC2" s="133"/>
      <c r="BD2" s="133"/>
      <c r="BE2" s="133"/>
      <c r="BF2" s="133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2"/>
      <c r="BR2" s="139"/>
      <c r="BS2" s="139"/>
      <c r="BT2" s="139"/>
      <c r="BU2" s="11"/>
      <c r="BV2" s="11"/>
      <c r="BW2" s="11"/>
      <c r="BX2" s="11"/>
      <c r="BY2" s="11"/>
      <c r="BZ2" s="11"/>
      <c r="CA2" s="11"/>
      <c r="CB2" s="11"/>
      <c r="CC2" s="11"/>
      <c r="CD2" s="97"/>
      <c r="CE2" s="11"/>
    </row>
    <row r="3" spans="1:104" s="120" customFormat="1" ht="13.5" customHeight="1">
      <c r="A3" s="254" t="s">
        <v>72</v>
      </c>
      <c r="B3" s="262" t="s">
        <v>93</v>
      </c>
      <c r="C3" s="262"/>
      <c r="D3" s="262"/>
      <c r="E3" s="262"/>
      <c r="F3" s="285" t="s">
        <v>59</v>
      </c>
      <c r="G3" s="285"/>
      <c r="H3" s="285"/>
      <c r="I3" s="285"/>
      <c r="J3" s="263" t="s">
        <v>56</v>
      </c>
      <c r="K3" s="264"/>
      <c r="L3" s="264"/>
      <c r="M3" s="265"/>
      <c r="N3" s="263" t="s">
        <v>57</v>
      </c>
      <c r="O3" s="264"/>
      <c r="P3" s="264"/>
      <c r="Q3" s="265"/>
      <c r="R3" s="263" t="s">
        <v>58</v>
      </c>
      <c r="S3" s="264"/>
      <c r="T3" s="265"/>
      <c r="U3" s="263" t="s">
        <v>60</v>
      </c>
      <c r="V3" s="264"/>
      <c r="W3" s="264"/>
      <c r="X3" s="265"/>
      <c r="Y3" s="263" t="s">
        <v>95</v>
      </c>
      <c r="Z3" s="264"/>
      <c r="AA3" s="264"/>
      <c r="AB3" s="265"/>
      <c r="AC3" s="262" t="s">
        <v>159</v>
      </c>
      <c r="AD3" s="262"/>
      <c r="AE3" s="262"/>
      <c r="AF3" s="262"/>
      <c r="AG3" s="262"/>
      <c r="AH3" s="262"/>
      <c r="AI3" s="262"/>
      <c r="AJ3" s="262"/>
      <c r="AK3" s="263" t="s">
        <v>98</v>
      </c>
      <c r="AL3" s="264"/>
      <c r="AM3" s="264"/>
      <c r="AN3" s="265"/>
      <c r="AO3" s="131"/>
      <c r="AP3" s="130"/>
      <c r="AQ3" s="130"/>
      <c r="AR3" s="130"/>
      <c r="AS3" s="286" t="s">
        <v>61</v>
      </c>
      <c r="AT3" s="287"/>
      <c r="AU3" s="287"/>
      <c r="AV3" s="288"/>
      <c r="AW3" s="262" t="s">
        <v>5</v>
      </c>
      <c r="AX3" s="262"/>
      <c r="AY3" s="262"/>
      <c r="AZ3" s="262"/>
      <c r="BA3" s="263" t="s">
        <v>62</v>
      </c>
      <c r="BB3" s="264"/>
      <c r="BC3" s="264"/>
      <c r="BD3" s="265"/>
      <c r="BE3" s="262" t="s">
        <v>99</v>
      </c>
      <c r="BF3" s="262"/>
      <c r="BG3" s="262"/>
      <c r="BH3" s="262"/>
      <c r="BI3" s="263" t="s">
        <v>101</v>
      </c>
      <c r="BJ3" s="264"/>
      <c r="BK3" s="265"/>
      <c r="BL3" s="263" t="s">
        <v>63</v>
      </c>
      <c r="BM3" s="264"/>
      <c r="BN3" s="264"/>
      <c r="BO3" s="264"/>
      <c r="BP3" s="264"/>
      <c r="BQ3" s="262" t="s">
        <v>4</v>
      </c>
      <c r="BR3" s="262"/>
      <c r="BS3" s="262"/>
      <c r="BT3" s="262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</row>
    <row r="4" spans="1:83" ht="9" customHeight="1">
      <c r="A4" s="279"/>
      <c r="B4" s="262"/>
      <c r="C4" s="262"/>
      <c r="D4" s="262"/>
      <c r="E4" s="262"/>
      <c r="F4" s="263" t="s">
        <v>94</v>
      </c>
      <c r="G4" s="264"/>
      <c r="H4" s="264"/>
      <c r="I4" s="265"/>
      <c r="J4" s="266"/>
      <c r="K4" s="267"/>
      <c r="L4" s="267"/>
      <c r="M4" s="268"/>
      <c r="N4" s="266"/>
      <c r="O4" s="267"/>
      <c r="P4" s="267"/>
      <c r="Q4" s="268"/>
      <c r="R4" s="266"/>
      <c r="S4" s="267"/>
      <c r="T4" s="268"/>
      <c r="U4" s="266"/>
      <c r="V4" s="267"/>
      <c r="W4" s="267"/>
      <c r="X4" s="268"/>
      <c r="Y4" s="266"/>
      <c r="Z4" s="267"/>
      <c r="AA4" s="267"/>
      <c r="AB4" s="268"/>
      <c r="AC4" s="263" t="s">
        <v>96</v>
      </c>
      <c r="AD4" s="264"/>
      <c r="AE4" s="264"/>
      <c r="AF4" s="265"/>
      <c r="AG4" s="263" t="s">
        <v>97</v>
      </c>
      <c r="AH4" s="264"/>
      <c r="AI4" s="264"/>
      <c r="AJ4" s="265"/>
      <c r="AK4" s="266"/>
      <c r="AL4" s="267"/>
      <c r="AM4" s="267"/>
      <c r="AN4" s="268"/>
      <c r="AO4" s="129"/>
      <c r="AP4" s="128"/>
      <c r="AQ4" s="272" t="s">
        <v>64</v>
      </c>
      <c r="AR4" s="273"/>
      <c r="AS4" s="272"/>
      <c r="AT4" s="289"/>
      <c r="AU4" s="289"/>
      <c r="AV4" s="273"/>
      <c r="AW4" s="262"/>
      <c r="AX4" s="262"/>
      <c r="AY4" s="262"/>
      <c r="AZ4" s="262"/>
      <c r="BA4" s="266"/>
      <c r="BB4" s="267"/>
      <c r="BC4" s="267"/>
      <c r="BD4" s="268"/>
      <c r="BE4" s="263" t="s">
        <v>100</v>
      </c>
      <c r="BF4" s="264"/>
      <c r="BG4" s="264"/>
      <c r="BH4" s="265"/>
      <c r="BI4" s="266"/>
      <c r="BJ4" s="267"/>
      <c r="BK4" s="268"/>
      <c r="BL4" s="266"/>
      <c r="BM4" s="267"/>
      <c r="BN4" s="267"/>
      <c r="BO4" s="267"/>
      <c r="BP4" s="267"/>
      <c r="BQ4" s="262"/>
      <c r="BR4" s="262"/>
      <c r="BS4" s="262"/>
      <c r="BT4" s="262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</row>
    <row r="5" spans="1:83" ht="48.75" customHeight="1">
      <c r="A5" s="279"/>
      <c r="B5" s="260"/>
      <c r="C5" s="260"/>
      <c r="D5" s="260"/>
      <c r="E5" s="260"/>
      <c r="F5" s="269"/>
      <c r="G5" s="270"/>
      <c r="H5" s="270"/>
      <c r="I5" s="271"/>
      <c r="J5" s="269"/>
      <c r="K5" s="270"/>
      <c r="L5" s="270"/>
      <c r="M5" s="271"/>
      <c r="N5" s="269"/>
      <c r="O5" s="270"/>
      <c r="P5" s="270"/>
      <c r="Q5" s="271"/>
      <c r="R5" s="269"/>
      <c r="S5" s="270"/>
      <c r="T5" s="271"/>
      <c r="U5" s="269"/>
      <c r="V5" s="270"/>
      <c r="W5" s="270"/>
      <c r="X5" s="271"/>
      <c r="Y5" s="269"/>
      <c r="Z5" s="270"/>
      <c r="AA5" s="270"/>
      <c r="AB5" s="271"/>
      <c r="AC5" s="269"/>
      <c r="AD5" s="270"/>
      <c r="AE5" s="270"/>
      <c r="AF5" s="271"/>
      <c r="AG5" s="269"/>
      <c r="AH5" s="270"/>
      <c r="AI5" s="270"/>
      <c r="AJ5" s="271"/>
      <c r="AK5" s="269"/>
      <c r="AL5" s="270"/>
      <c r="AM5" s="270"/>
      <c r="AN5" s="271"/>
      <c r="AO5" s="127"/>
      <c r="AP5" s="126"/>
      <c r="AQ5" s="274"/>
      <c r="AR5" s="275"/>
      <c r="AS5" s="274"/>
      <c r="AT5" s="290"/>
      <c r="AU5" s="290"/>
      <c r="AV5" s="275"/>
      <c r="AW5" s="262"/>
      <c r="AX5" s="262"/>
      <c r="AY5" s="262"/>
      <c r="AZ5" s="262"/>
      <c r="BA5" s="269"/>
      <c r="BB5" s="270"/>
      <c r="BC5" s="270"/>
      <c r="BD5" s="271"/>
      <c r="BE5" s="269"/>
      <c r="BF5" s="270"/>
      <c r="BG5" s="270"/>
      <c r="BH5" s="271"/>
      <c r="BI5" s="269"/>
      <c r="BJ5" s="270"/>
      <c r="BK5" s="271"/>
      <c r="BL5" s="276" t="s">
        <v>68</v>
      </c>
      <c r="BM5" s="277"/>
      <c r="BN5" s="277"/>
      <c r="BO5" s="278"/>
      <c r="BP5" s="125" t="s">
        <v>69</v>
      </c>
      <c r="BQ5" s="262"/>
      <c r="BR5" s="262"/>
      <c r="BS5" s="262"/>
      <c r="BT5" s="262"/>
      <c r="BU5" s="99"/>
      <c r="BV5" s="99"/>
      <c r="BW5" s="99"/>
      <c r="BX5" s="99"/>
      <c r="BY5" s="96"/>
      <c r="BZ5" s="96"/>
      <c r="CA5" s="96"/>
      <c r="CB5" s="96"/>
      <c r="CC5" s="96"/>
      <c r="CD5" s="96"/>
      <c r="CE5" s="96"/>
    </row>
    <row r="6" spans="1:83" ht="36" customHeight="1">
      <c r="A6" s="279"/>
      <c r="B6" s="253">
        <v>2018</v>
      </c>
      <c r="C6" s="254">
        <v>2019</v>
      </c>
      <c r="D6" s="256" t="s">
        <v>65</v>
      </c>
      <c r="E6" s="256"/>
      <c r="F6" s="253">
        <v>2018</v>
      </c>
      <c r="G6" s="254">
        <v>2019</v>
      </c>
      <c r="H6" s="256" t="s">
        <v>65</v>
      </c>
      <c r="I6" s="256"/>
      <c r="J6" s="253">
        <v>2018</v>
      </c>
      <c r="K6" s="254">
        <v>2019</v>
      </c>
      <c r="L6" s="258" t="s">
        <v>65</v>
      </c>
      <c r="M6" s="259"/>
      <c r="N6" s="253">
        <v>2018</v>
      </c>
      <c r="O6" s="254">
        <v>2019</v>
      </c>
      <c r="P6" s="258" t="s">
        <v>65</v>
      </c>
      <c r="Q6" s="259"/>
      <c r="R6" s="253">
        <v>2018</v>
      </c>
      <c r="S6" s="254">
        <v>2019</v>
      </c>
      <c r="T6" s="260" t="s">
        <v>66</v>
      </c>
      <c r="U6" s="253">
        <v>2018</v>
      </c>
      <c r="V6" s="254">
        <v>2019</v>
      </c>
      <c r="W6" s="256" t="s">
        <v>65</v>
      </c>
      <c r="X6" s="256"/>
      <c r="Y6" s="253">
        <v>2018</v>
      </c>
      <c r="Z6" s="254">
        <v>2019</v>
      </c>
      <c r="AA6" s="256" t="s">
        <v>65</v>
      </c>
      <c r="AB6" s="256"/>
      <c r="AC6" s="253">
        <v>2018</v>
      </c>
      <c r="AD6" s="254">
        <v>2019</v>
      </c>
      <c r="AE6" s="256" t="s">
        <v>65</v>
      </c>
      <c r="AF6" s="256"/>
      <c r="AG6" s="253">
        <v>2018</v>
      </c>
      <c r="AH6" s="254">
        <v>2019</v>
      </c>
      <c r="AI6" s="256" t="s">
        <v>65</v>
      </c>
      <c r="AJ6" s="256"/>
      <c r="AK6" s="253">
        <v>2018</v>
      </c>
      <c r="AL6" s="254">
        <v>2019</v>
      </c>
      <c r="AM6" s="256" t="s">
        <v>65</v>
      </c>
      <c r="AN6" s="256"/>
      <c r="AO6" s="142"/>
      <c r="AP6" s="143"/>
      <c r="AQ6" s="143"/>
      <c r="AR6" s="143"/>
      <c r="AS6" s="253">
        <v>2018</v>
      </c>
      <c r="AT6" s="254">
        <v>2019</v>
      </c>
      <c r="AU6" s="256" t="s">
        <v>65</v>
      </c>
      <c r="AV6" s="256"/>
      <c r="AW6" s="257" t="s">
        <v>67</v>
      </c>
      <c r="AX6" s="257"/>
      <c r="AY6" s="256" t="s">
        <v>65</v>
      </c>
      <c r="AZ6" s="256"/>
      <c r="BA6" s="253">
        <v>2018</v>
      </c>
      <c r="BB6" s="254">
        <v>2019</v>
      </c>
      <c r="BC6" s="256" t="s">
        <v>65</v>
      </c>
      <c r="BD6" s="256"/>
      <c r="BE6" s="253">
        <v>2018</v>
      </c>
      <c r="BF6" s="254">
        <v>2019</v>
      </c>
      <c r="BG6" s="256" t="s">
        <v>65</v>
      </c>
      <c r="BH6" s="256"/>
      <c r="BI6" s="253">
        <v>2018</v>
      </c>
      <c r="BJ6" s="254">
        <v>2019</v>
      </c>
      <c r="BK6" s="283" t="s">
        <v>70</v>
      </c>
      <c r="BL6" s="253">
        <v>2018</v>
      </c>
      <c r="BM6" s="254">
        <v>2019</v>
      </c>
      <c r="BN6" s="251" t="s">
        <v>65</v>
      </c>
      <c r="BO6" s="252"/>
      <c r="BP6" s="254">
        <v>2019</v>
      </c>
      <c r="BQ6" s="253">
        <v>2018</v>
      </c>
      <c r="BR6" s="254">
        <v>2019</v>
      </c>
      <c r="BS6" s="251" t="s">
        <v>65</v>
      </c>
      <c r="BT6" s="252"/>
      <c r="BU6" s="100"/>
      <c r="BV6" s="100"/>
      <c r="BW6" s="101"/>
      <c r="BX6" s="101"/>
      <c r="BY6" s="100"/>
      <c r="BZ6" s="100"/>
      <c r="CA6" s="101"/>
      <c r="CB6" s="101"/>
      <c r="CC6" s="100"/>
      <c r="CD6" s="100"/>
      <c r="CE6" s="102"/>
    </row>
    <row r="7" spans="1:83" ht="15" customHeight="1">
      <c r="A7" s="255"/>
      <c r="B7" s="253"/>
      <c r="C7" s="255"/>
      <c r="D7" s="144" t="s">
        <v>2</v>
      </c>
      <c r="E7" s="144" t="s">
        <v>70</v>
      </c>
      <c r="F7" s="253"/>
      <c r="G7" s="255"/>
      <c r="H7" s="144" t="s">
        <v>2</v>
      </c>
      <c r="I7" s="144" t="s">
        <v>70</v>
      </c>
      <c r="J7" s="253"/>
      <c r="K7" s="255"/>
      <c r="L7" s="144" t="s">
        <v>2</v>
      </c>
      <c r="M7" s="144" t="s">
        <v>70</v>
      </c>
      <c r="N7" s="253"/>
      <c r="O7" s="255"/>
      <c r="P7" s="144" t="s">
        <v>2</v>
      </c>
      <c r="Q7" s="144" t="s">
        <v>70</v>
      </c>
      <c r="R7" s="253"/>
      <c r="S7" s="255"/>
      <c r="T7" s="261"/>
      <c r="U7" s="253"/>
      <c r="V7" s="255"/>
      <c r="W7" s="144" t="s">
        <v>2</v>
      </c>
      <c r="X7" s="144" t="s">
        <v>70</v>
      </c>
      <c r="Y7" s="253"/>
      <c r="Z7" s="255"/>
      <c r="AA7" s="144" t="s">
        <v>2</v>
      </c>
      <c r="AB7" s="144" t="s">
        <v>70</v>
      </c>
      <c r="AC7" s="253"/>
      <c r="AD7" s="255"/>
      <c r="AE7" s="144" t="s">
        <v>2</v>
      </c>
      <c r="AF7" s="144" t="s">
        <v>70</v>
      </c>
      <c r="AG7" s="253"/>
      <c r="AH7" s="255"/>
      <c r="AI7" s="144" t="s">
        <v>2</v>
      </c>
      <c r="AJ7" s="144" t="s">
        <v>70</v>
      </c>
      <c r="AK7" s="253"/>
      <c r="AL7" s="255"/>
      <c r="AM7" s="144" t="s">
        <v>2</v>
      </c>
      <c r="AN7" s="144" t="s">
        <v>70</v>
      </c>
      <c r="AO7" s="145">
        <v>2017</v>
      </c>
      <c r="AP7" s="146">
        <v>2018</v>
      </c>
      <c r="AQ7" s="147">
        <v>2017</v>
      </c>
      <c r="AR7" s="148">
        <v>2018</v>
      </c>
      <c r="AS7" s="253"/>
      <c r="AT7" s="255"/>
      <c r="AU7" s="144" t="s">
        <v>2</v>
      </c>
      <c r="AV7" s="144" t="s">
        <v>70</v>
      </c>
      <c r="AW7" s="144">
        <v>2018</v>
      </c>
      <c r="AX7" s="144">
        <v>2019</v>
      </c>
      <c r="AY7" s="144" t="s">
        <v>2</v>
      </c>
      <c r="AZ7" s="144" t="s">
        <v>70</v>
      </c>
      <c r="BA7" s="253"/>
      <c r="BB7" s="255"/>
      <c r="BC7" s="144" t="s">
        <v>2</v>
      </c>
      <c r="BD7" s="144" t="s">
        <v>70</v>
      </c>
      <c r="BE7" s="253"/>
      <c r="BF7" s="255"/>
      <c r="BG7" s="144" t="s">
        <v>2</v>
      </c>
      <c r="BH7" s="144" t="s">
        <v>70</v>
      </c>
      <c r="BI7" s="253"/>
      <c r="BJ7" s="255"/>
      <c r="BK7" s="284"/>
      <c r="BL7" s="253"/>
      <c r="BM7" s="255"/>
      <c r="BN7" s="144" t="s">
        <v>2</v>
      </c>
      <c r="BO7" s="144" t="s">
        <v>70</v>
      </c>
      <c r="BP7" s="255"/>
      <c r="BQ7" s="253"/>
      <c r="BR7" s="255"/>
      <c r="BS7" s="144" t="s">
        <v>2</v>
      </c>
      <c r="BT7" s="144" t="s">
        <v>70</v>
      </c>
      <c r="BU7" s="100"/>
      <c r="BV7" s="100"/>
      <c r="BW7" s="103"/>
      <c r="BX7" s="103"/>
      <c r="BY7" s="100"/>
      <c r="BZ7" s="100"/>
      <c r="CA7" s="103"/>
      <c r="CB7" s="103"/>
      <c r="CC7" s="100"/>
      <c r="CD7" s="100"/>
      <c r="CE7" s="102"/>
    </row>
    <row r="8" spans="1:83" ht="15">
      <c r="A8" s="149" t="s">
        <v>6</v>
      </c>
      <c r="B8" s="149">
        <v>1</v>
      </c>
      <c r="C8" s="149">
        <v>2</v>
      </c>
      <c r="D8" s="149">
        <v>3</v>
      </c>
      <c r="E8" s="149">
        <v>4</v>
      </c>
      <c r="F8" s="149">
        <v>5</v>
      </c>
      <c r="G8" s="149">
        <v>6</v>
      </c>
      <c r="H8" s="149">
        <v>7</v>
      </c>
      <c r="I8" s="149">
        <v>8</v>
      </c>
      <c r="J8" s="149">
        <v>9</v>
      </c>
      <c r="K8" s="149">
        <v>10</v>
      </c>
      <c r="L8" s="149">
        <v>11</v>
      </c>
      <c r="M8" s="149">
        <v>12</v>
      </c>
      <c r="N8" s="149">
        <v>13</v>
      </c>
      <c r="O8" s="149">
        <v>14</v>
      </c>
      <c r="P8" s="149">
        <v>15</v>
      </c>
      <c r="Q8" s="149">
        <v>16</v>
      </c>
      <c r="R8" s="149">
        <v>17</v>
      </c>
      <c r="S8" s="149">
        <v>18</v>
      </c>
      <c r="T8" s="149">
        <v>19</v>
      </c>
      <c r="U8" s="149">
        <v>20</v>
      </c>
      <c r="V8" s="149">
        <v>21</v>
      </c>
      <c r="W8" s="149">
        <v>22</v>
      </c>
      <c r="X8" s="149">
        <v>23</v>
      </c>
      <c r="Y8" s="149">
        <v>24</v>
      </c>
      <c r="Z8" s="149">
        <v>25</v>
      </c>
      <c r="AA8" s="149">
        <v>26</v>
      </c>
      <c r="AB8" s="149">
        <v>27</v>
      </c>
      <c r="AC8" s="149">
        <v>28</v>
      </c>
      <c r="AD8" s="149">
        <v>29</v>
      </c>
      <c r="AE8" s="149">
        <v>30</v>
      </c>
      <c r="AF8" s="149">
        <v>31</v>
      </c>
      <c r="AG8" s="149">
        <v>32</v>
      </c>
      <c r="AH8" s="149">
        <v>33</v>
      </c>
      <c r="AI8" s="149">
        <v>34</v>
      </c>
      <c r="AJ8" s="149">
        <v>35</v>
      </c>
      <c r="AK8" s="149">
        <v>36</v>
      </c>
      <c r="AL8" s="149">
        <v>37</v>
      </c>
      <c r="AM8" s="149">
        <v>38</v>
      </c>
      <c r="AN8" s="149">
        <v>39</v>
      </c>
      <c r="AO8" s="149">
        <v>87</v>
      </c>
      <c r="AP8" s="149">
        <v>88</v>
      </c>
      <c r="AQ8" s="149">
        <v>89</v>
      </c>
      <c r="AR8" s="149">
        <v>90</v>
      </c>
      <c r="AS8" s="149">
        <v>40</v>
      </c>
      <c r="AT8" s="149">
        <v>41</v>
      </c>
      <c r="AU8" s="149">
        <v>42</v>
      </c>
      <c r="AV8" s="149">
        <v>43</v>
      </c>
      <c r="AW8" s="150">
        <v>44</v>
      </c>
      <c r="AX8" s="150">
        <v>45</v>
      </c>
      <c r="AY8" s="149">
        <v>46</v>
      </c>
      <c r="AZ8" s="149">
        <v>47</v>
      </c>
      <c r="BA8" s="149">
        <v>48</v>
      </c>
      <c r="BB8" s="149">
        <v>49</v>
      </c>
      <c r="BC8" s="149">
        <v>50</v>
      </c>
      <c r="BD8" s="149">
        <v>51</v>
      </c>
      <c r="BE8" s="149">
        <v>52</v>
      </c>
      <c r="BF8" s="149">
        <v>53</v>
      </c>
      <c r="BG8" s="149">
        <v>54</v>
      </c>
      <c r="BH8" s="149">
        <v>55</v>
      </c>
      <c r="BI8" s="149">
        <v>56</v>
      </c>
      <c r="BJ8" s="149">
        <v>57</v>
      </c>
      <c r="BK8" s="149">
        <v>58</v>
      </c>
      <c r="BL8" s="149">
        <v>59</v>
      </c>
      <c r="BM8" s="149">
        <v>60</v>
      </c>
      <c r="BN8" s="149">
        <v>61</v>
      </c>
      <c r="BO8" s="149">
        <v>62</v>
      </c>
      <c r="BP8" s="149">
        <v>63</v>
      </c>
      <c r="BQ8" s="149">
        <v>64</v>
      </c>
      <c r="BR8" s="149">
        <v>65</v>
      </c>
      <c r="BS8" s="149">
        <v>66</v>
      </c>
      <c r="BT8" s="149">
        <v>67</v>
      </c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</row>
    <row r="9" spans="1:83" ht="21.75" customHeight="1">
      <c r="A9" s="151" t="s">
        <v>67</v>
      </c>
      <c r="B9" s="123">
        <f>SUM(B10:B34)</f>
        <v>13279</v>
      </c>
      <c r="C9" s="123">
        <f>SUM(C10:C34)</f>
        <v>12601</v>
      </c>
      <c r="D9" s="152">
        <f aca="true" t="shared" si="0" ref="D9:D22">C9/B9*100</f>
        <v>94.89419383989758</v>
      </c>
      <c r="E9" s="123">
        <f aca="true" t="shared" si="1" ref="E9:E22">C9-B9</f>
        <v>-678</v>
      </c>
      <c r="F9" s="123">
        <f>SUM(F10:F34)</f>
        <v>6663</v>
      </c>
      <c r="G9" s="123">
        <f>SUM(G10:G22)</f>
        <v>6671</v>
      </c>
      <c r="H9" s="152">
        <f aca="true" t="shared" si="2" ref="H9:H22">G9/F9*100</f>
        <v>100.12006603631998</v>
      </c>
      <c r="I9" s="123">
        <f aca="true" t="shared" si="3" ref="I9:I22">G9-F9</f>
        <v>8</v>
      </c>
      <c r="J9" s="123">
        <f>SUM(J10:J34)</f>
        <v>7177</v>
      </c>
      <c r="K9" s="123">
        <f>SUM(K10:K34)</f>
        <v>7262</v>
      </c>
      <c r="L9" s="152">
        <f aca="true" t="shared" si="4" ref="L9:L22">K9/J9*100</f>
        <v>101.18433886024802</v>
      </c>
      <c r="M9" s="123">
        <f aca="true" t="shared" si="5" ref="M9:M22">K9-J9</f>
        <v>85</v>
      </c>
      <c r="N9" s="123">
        <f>SUM(N10:N34)</f>
        <v>3506</v>
      </c>
      <c r="O9" s="123">
        <f>SUM(O10:O34)</f>
        <v>3960</v>
      </c>
      <c r="P9" s="152">
        <f aca="true" t="shared" si="6" ref="P9:P22">O9/N9*100</f>
        <v>112.94922989161438</v>
      </c>
      <c r="Q9" s="123">
        <f aca="true" t="shared" si="7" ref="Q9:Q22">O9-N9</f>
        <v>454</v>
      </c>
      <c r="R9" s="152">
        <f>ROUND(N9/J9*100,1)</f>
        <v>48.9</v>
      </c>
      <c r="S9" s="152">
        <f>ROUND(O9/K9*100,1)</f>
        <v>54.5</v>
      </c>
      <c r="T9" s="152">
        <f>S9-R9</f>
        <v>5.600000000000001</v>
      </c>
      <c r="U9" s="123">
        <f>SUM(U10:U34)</f>
        <v>1740</v>
      </c>
      <c r="V9" s="123">
        <f>SUM(V10:V34)</f>
        <v>1820</v>
      </c>
      <c r="W9" s="153">
        <f aca="true" t="shared" si="8" ref="W9:W22">V9/U9*100</f>
        <v>104.59770114942528</v>
      </c>
      <c r="X9" s="123">
        <f aca="true" t="shared" si="9" ref="X9:X22">V9-U9</f>
        <v>80</v>
      </c>
      <c r="Y9" s="123">
        <f>SUM(Y10:Y22)</f>
        <v>33581</v>
      </c>
      <c r="Z9" s="123">
        <f>SUM(Z10:Z22)</f>
        <v>44022</v>
      </c>
      <c r="AA9" s="153">
        <f>Z9/Y9*100</f>
        <v>131.09198654000772</v>
      </c>
      <c r="AB9" s="154">
        <f aca="true" t="shared" si="10" ref="AB9:AB22">Z9-Y9</f>
        <v>10441</v>
      </c>
      <c r="AC9" s="123">
        <f>SUM(AC10:AC34)</f>
        <v>12526</v>
      </c>
      <c r="AD9" s="123">
        <f>SUM(AD10:AD34)</f>
        <v>11919</v>
      </c>
      <c r="AE9" s="153">
        <f aca="true" t="shared" si="11" ref="AE9:AE22">AD9/AC9*100</f>
        <v>95.1540795146096</v>
      </c>
      <c r="AF9" s="123">
        <f aca="true" t="shared" si="12" ref="AF9:AF22">AD9-AC9</f>
        <v>-607</v>
      </c>
      <c r="AG9" s="123">
        <f>SUM(AG10:AG34)</f>
        <v>10000</v>
      </c>
      <c r="AH9" s="123">
        <f>SUM(AH10:AH34)</f>
        <v>18241</v>
      </c>
      <c r="AI9" s="152">
        <f aca="true" t="shared" si="13" ref="AI9:AI22">AH9/AG9*100</f>
        <v>182.41</v>
      </c>
      <c r="AJ9" s="155">
        <f aca="true" t="shared" si="14" ref="AJ9:AJ22">AH9-AG9</f>
        <v>8241</v>
      </c>
      <c r="AK9" s="156">
        <f>SUM(AK10:AK34)</f>
        <v>1603</v>
      </c>
      <c r="AL9" s="156">
        <f>SUM(AL10:AL34)</f>
        <v>1751</v>
      </c>
      <c r="AM9" s="157">
        <f aca="true" t="shared" si="15" ref="AM9:AM22">AL9/AK9*100</f>
        <v>109.23268870867125</v>
      </c>
      <c r="AN9" s="156">
        <f aca="true" t="shared" si="16" ref="AN9:AN22">AL9-AK9</f>
        <v>148</v>
      </c>
      <c r="AO9" s="158">
        <f aca="true" t="shared" si="17" ref="AO9:AO22">B9-AQ9-BA9</f>
        <v>3873</v>
      </c>
      <c r="AP9" s="159">
        <f aca="true" t="shared" si="18" ref="AP9:AP22">C9-AR9-BB9</f>
        <v>3354</v>
      </c>
      <c r="AQ9" s="160">
        <f aca="true" t="shared" si="19" ref="AQ9:AQ22">J9-N9</f>
        <v>3671</v>
      </c>
      <c r="AR9" s="160">
        <f aca="true" t="shared" si="20" ref="AR9:AR22">K9-O9</f>
        <v>3302</v>
      </c>
      <c r="AS9" s="161">
        <f>SUM(AS10:AS34)</f>
        <v>2104</v>
      </c>
      <c r="AT9" s="161">
        <f>SUM(AT10:AT34)</f>
        <v>2181</v>
      </c>
      <c r="AU9" s="162">
        <f>ROUND(AT9/AS9*100,1)</f>
        <v>103.7</v>
      </c>
      <c r="AV9" s="161">
        <f aca="true" t="shared" si="21" ref="AV9:AV22">AT9-AS9</f>
        <v>77</v>
      </c>
      <c r="AW9" s="123">
        <f>SUM(AW10:AW34)</f>
        <v>10674</v>
      </c>
      <c r="AX9" s="123">
        <f>SUM(AX10:AX34)</f>
        <v>10752</v>
      </c>
      <c r="AY9" s="153">
        <f aca="true" t="shared" si="22" ref="AY9:AY22">ROUND(AX9/AW9*100,1)</f>
        <v>100.7</v>
      </c>
      <c r="AZ9" s="123">
        <f aca="true" t="shared" si="23" ref="AZ9:AZ22">AX9-AW9</f>
        <v>78</v>
      </c>
      <c r="BA9" s="123">
        <f>SUM(BA10:BA34)</f>
        <v>5735</v>
      </c>
      <c r="BB9" s="123">
        <f>SUM(BB10:BB34)</f>
        <v>5945</v>
      </c>
      <c r="BC9" s="153">
        <f aca="true" t="shared" si="24" ref="BC9:BC22">BB9/BA9*100</f>
        <v>103.6617262423714</v>
      </c>
      <c r="BD9" s="123">
        <f aca="true" t="shared" si="25" ref="BD9:BD22">BB9-BA9</f>
        <v>210</v>
      </c>
      <c r="BE9" s="123">
        <f>SUM(BE10:BE34)</f>
        <v>4790</v>
      </c>
      <c r="BF9" s="123">
        <f>SUM(BF10:BF34)</f>
        <v>5098</v>
      </c>
      <c r="BG9" s="153">
        <f aca="true" t="shared" si="26" ref="BG9:BG22">BF9/BE9*100</f>
        <v>106.43006263048017</v>
      </c>
      <c r="BH9" s="123">
        <f aca="true" t="shared" si="27" ref="BH9:BH22">BF9-BE9</f>
        <v>308</v>
      </c>
      <c r="BI9" s="154">
        <v>2225</v>
      </c>
      <c r="BJ9" s="123">
        <v>2890</v>
      </c>
      <c r="BK9" s="123">
        <f>BJ9-BI9</f>
        <v>665</v>
      </c>
      <c r="BL9" s="123">
        <f>SUM(BL10:BL34)</f>
        <v>2431</v>
      </c>
      <c r="BM9" s="123">
        <f>SUM(BM10:BM34)</f>
        <v>2046</v>
      </c>
      <c r="BN9" s="153">
        <f aca="true" t="shared" si="28" ref="BN9:BN22">ROUND(BM9/BL9*100,1)</f>
        <v>84.2</v>
      </c>
      <c r="BO9" s="123">
        <f aca="true" t="shared" si="29" ref="BO9:BO22">BM9-BL9</f>
        <v>-385</v>
      </c>
      <c r="BP9" s="123">
        <f>SUM(BP10:BP22)</f>
        <v>231</v>
      </c>
      <c r="BQ9" s="123">
        <v>4911</v>
      </c>
      <c r="BR9" s="163">
        <v>6179</v>
      </c>
      <c r="BS9" s="153">
        <f aca="true" t="shared" si="30" ref="BS9:BS22">ROUND(BR9/BQ9*100,1)</f>
        <v>125.8</v>
      </c>
      <c r="BT9" s="123">
        <f>BR9-BQ9</f>
        <v>1268</v>
      </c>
      <c r="BU9" s="105"/>
      <c r="BV9" s="105"/>
      <c r="BW9" s="106"/>
      <c r="BX9" s="105"/>
      <c r="BY9" s="105"/>
      <c r="BZ9" s="108"/>
      <c r="CA9" s="106"/>
      <c r="CB9" s="105"/>
      <c r="CC9" s="109"/>
      <c r="CD9" s="109"/>
      <c r="CE9" s="107"/>
    </row>
    <row r="10" spans="1:83" ht="21.75" customHeight="1">
      <c r="A10" s="164" t="s">
        <v>73</v>
      </c>
      <c r="B10" s="165">
        <v>1230</v>
      </c>
      <c r="C10" s="166">
        <v>1118</v>
      </c>
      <c r="D10" s="152">
        <f t="shared" si="0"/>
        <v>90.89430894308943</v>
      </c>
      <c r="E10" s="123">
        <f t="shared" si="1"/>
        <v>-112</v>
      </c>
      <c r="F10" s="165">
        <v>629</v>
      </c>
      <c r="G10" s="165">
        <v>630</v>
      </c>
      <c r="H10" s="152">
        <f t="shared" si="2"/>
        <v>100.15898251192368</v>
      </c>
      <c r="I10" s="123">
        <f t="shared" si="3"/>
        <v>1</v>
      </c>
      <c r="J10" s="165">
        <v>358</v>
      </c>
      <c r="K10" s="165">
        <v>358</v>
      </c>
      <c r="L10" s="152">
        <f t="shared" si="4"/>
        <v>100</v>
      </c>
      <c r="M10" s="123">
        <f t="shared" si="5"/>
        <v>0</v>
      </c>
      <c r="N10" s="165">
        <v>78</v>
      </c>
      <c r="O10" s="165">
        <v>116</v>
      </c>
      <c r="P10" s="152">
        <f t="shared" si="6"/>
        <v>148.71794871794873</v>
      </c>
      <c r="Q10" s="123">
        <f t="shared" si="7"/>
        <v>38</v>
      </c>
      <c r="R10" s="167">
        <f>ROUND(N10/J10*100,1)</f>
        <v>21.8</v>
      </c>
      <c r="S10" s="167">
        <f aca="true" t="shared" si="31" ref="S10:S22">ROUND(O10/K10*100,1)</f>
        <v>32.4</v>
      </c>
      <c r="T10" s="152">
        <f aca="true" t="shared" si="32" ref="T10:T22">S10-R10</f>
        <v>10.599999999999998</v>
      </c>
      <c r="U10" s="165">
        <v>141</v>
      </c>
      <c r="V10" s="168">
        <v>182</v>
      </c>
      <c r="W10" s="153">
        <f t="shared" si="8"/>
        <v>129.07801418439718</v>
      </c>
      <c r="X10" s="123">
        <f t="shared" si="9"/>
        <v>41</v>
      </c>
      <c r="Y10" s="168">
        <v>1950</v>
      </c>
      <c r="Z10" s="192">
        <v>2257</v>
      </c>
      <c r="AA10" s="153">
        <f aca="true" t="shared" si="33" ref="AA10:AA22">Z10/Y10*100</f>
        <v>115.74358974358974</v>
      </c>
      <c r="AB10" s="154">
        <f t="shared" si="10"/>
        <v>307</v>
      </c>
      <c r="AC10" s="165">
        <v>1146</v>
      </c>
      <c r="AD10" s="189">
        <v>1070</v>
      </c>
      <c r="AE10" s="153">
        <f t="shared" si="11"/>
        <v>93.36823734729494</v>
      </c>
      <c r="AF10" s="123">
        <f t="shared" si="12"/>
        <v>-76</v>
      </c>
      <c r="AG10" s="165">
        <v>550</v>
      </c>
      <c r="AH10" s="190">
        <v>656</v>
      </c>
      <c r="AI10" s="152">
        <f t="shared" si="13"/>
        <v>119.27272727272727</v>
      </c>
      <c r="AJ10" s="123">
        <f t="shared" si="14"/>
        <v>106</v>
      </c>
      <c r="AK10" s="165">
        <v>139</v>
      </c>
      <c r="AL10" s="165">
        <v>171</v>
      </c>
      <c r="AM10" s="153">
        <f t="shared" si="15"/>
        <v>123.02158273381293</v>
      </c>
      <c r="AN10" s="123">
        <f t="shared" si="16"/>
        <v>32</v>
      </c>
      <c r="AO10" s="158">
        <f t="shared" si="17"/>
        <v>420</v>
      </c>
      <c r="AP10" s="159">
        <f t="shared" si="18"/>
        <v>334</v>
      </c>
      <c r="AQ10" s="160">
        <f t="shared" si="19"/>
        <v>280</v>
      </c>
      <c r="AR10" s="160">
        <f t="shared" si="20"/>
        <v>242</v>
      </c>
      <c r="AS10" s="169">
        <v>138</v>
      </c>
      <c r="AT10" s="169">
        <v>145</v>
      </c>
      <c r="AU10" s="162">
        <f aca="true" t="shared" si="34" ref="AU10:AU22">ROUND(AT10/AS10*100,1)</f>
        <v>105.1</v>
      </c>
      <c r="AV10" s="161">
        <f t="shared" si="21"/>
        <v>7</v>
      </c>
      <c r="AW10" s="170">
        <v>460</v>
      </c>
      <c r="AX10" s="165">
        <v>473</v>
      </c>
      <c r="AY10" s="153">
        <f t="shared" si="22"/>
        <v>102.8</v>
      </c>
      <c r="AZ10" s="123">
        <f t="shared" si="23"/>
        <v>13</v>
      </c>
      <c r="BA10" s="165">
        <v>530</v>
      </c>
      <c r="BB10" s="165">
        <v>542</v>
      </c>
      <c r="BC10" s="153">
        <f t="shared" si="24"/>
        <v>102.26415094339623</v>
      </c>
      <c r="BD10" s="123">
        <f t="shared" si="25"/>
        <v>12</v>
      </c>
      <c r="BE10" s="165">
        <v>480</v>
      </c>
      <c r="BF10" s="165">
        <v>492</v>
      </c>
      <c r="BG10" s="153">
        <f t="shared" si="26"/>
        <v>102.49999999999999</v>
      </c>
      <c r="BH10" s="123">
        <f t="shared" si="27"/>
        <v>12</v>
      </c>
      <c r="BI10" s="171">
        <v>2041</v>
      </c>
      <c r="BJ10" s="165">
        <v>2556</v>
      </c>
      <c r="BK10" s="123">
        <f aca="true" t="shared" si="35" ref="BK10:BK22">BJ10-BI10</f>
        <v>515</v>
      </c>
      <c r="BL10" s="165">
        <v>73</v>
      </c>
      <c r="BM10" s="172">
        <v>52</v>
      </c>
      <c r="BN10" s="153">
        <f t="shared" si="28"/>
        <v>71.2</v>
      </c>
      <c r="BO10" s="123">
        <f t="shared" si="29"/>
        <v>-21</v>
      </c>
      <c r="BP10" s="165">
        <v>0</v>
      </c>
      <c r="BQ10" s="165">
        <v>3909</v>
      </c>
      <c r="BR10" s="173">
        <v>4454</v>
      </c>
      <c r="BS10" s="153">
        <f t="shared" si="30"/>
        <v>113.9</v>
      </c>
      <c r="BT10" s="123">
        <f aca="true" t="shared" si="36" ref="BT10:BT22">BR10-BQ10</f>
        <v>545</v>
      </c>
      <c r="BU10" s="110"/>
      <c r="BV10" s="110"/>
      <c r="BW10" s="106"/>
      <c r="BX10" s="111"/>
      <c r="BY10" s="110"/>
      <c r="BZ10" s="112"/>
      <c r="CA10" s="106"/>
      <c r="CB10" s="111"/>
      <c r="CC10" s="113"/>
      <c r="CD10" s="113"/>
      <c r="CE10" s="107"/>
    </row>
    <row r="11" spans="1:83" ht="21.75" customHeight="1">
      <c r="A11" s="164" t="s">
        <v>74</v>
      </c>
      <c r="B11" s="165">
        <v>573</v>
      </c>
      <c r="C11" s="166">
        <v>558</v>
      </c>
      <c r="D11" s="152">
        <f t="shared" si="0"/>
        <v>97.38219895287958</v>
      </c>
      <c r="E11" s="123">
        <f t="shared" si="1"/>
        <v>-15</v>
      </c>
      <c r="F11" s="165">
        <v>290</v>
      </c>
      <c r="G11" s="165">
        <v>275</v>
      </c>
      <c r="H11" s="152">
        <f t="shared" si="2"/>
        <v>94.82758620689656</v>
      </c>
      <c r="I11" s="123">
        <f t="shared" si="3"/>
        <v>-15</v>
      </c>
      <c r="J11" s="165">
        <v>379</v>
      </c>
      <c r="K11" s="165">
        <v>359</v>
      </c>
      <c r="L11" s="152">
        <f t="shared" si="4"/>
        <v>94.72295514511873</v>
      </c>
      <c r="M11" s="123">
        <f t="shared" si="5"/>
        <v>-20</v>
      </c>
      <c r="N11" s="165">
        <v>252</v>
      </c>
      <c r="O11" s="165">
        <v>238</v>
      </c>
      <c r="P11" s="152">
        <f t="shared" si="6"/>
        <v>94.44444444444444</v>
      </c>
      <c r="Q11" s="123">
        <f t="shared" si="7"/>
        <v>-14</v>
      </c>
      <c r="R11" s="167">
        <f aca="true" t="shared" si="37" ref="R11:R22">ROUND(N11/J11*100,1)</f>
        <v>66.5</v>
      </c>
      <c r="S11" s="167">
        <f t="shared" si="31"/>
        <v>66.3</v>
      </c>
      <c r="T11" s="152">
        <f t="shared" si="32"/>
        <v>-0.20000000000000284</v>
      </c>
      <c r="U11" s="165">
        <v>82</v>
      </c>
      <c r="V11" s="168">
        <v>57</v>
      </c>
      <c r="W11" s="153">
        <f t="shared" si="8"/>
        <v>69.51219512195121</v>
      </c>
      <c r="X11" s="123">
        <f t="shared" si="9"/>
        <v>-25</v>
      </c>
      <c r="Y11" s="168">
        <v>2161</v>
      </c>
      <c r="Z11" s="192">
        <v>2949</v>
      </c>
      <c r="AA11" s="153">
        <f t="shared" si="33"/>
        <v>136.46459972235075</v>
      </c>
      <c r="AB11" s="154">
        <f t="shared" si="10"/>
        <v>788</v>
      </c>
      <c r="AC11" s="165">
        <v>523</v>
      </c>
      <c r="AD11" s="189">
        <v>508</v>
      </c>
      <c r="AE11" s="153">
        <f t="shared" si="11"/>
        <v>97.131931166348</v>
      </c>
      <c r="AF11" s="123">
        <f t="shared" si="12"/>
        <v>-15</v>
      </c>
      <c r="AG11" s="165">
        <v>713</v>
      </c>
      <c r="AH11" s="191">
        <v>1208</v>
      </c>
      <c r="AI11" s="152">
        <f t="shared" si="13"/>
        <v>169.4249649368864</v>
      </c>
      <c r="AJ11" s="123">
        <f t="shared" si="14"/>
        <v>495</v>
      </c>
      <c r="AK11" s="165">
        <v>77</v>
      </c>
      <c r="AL11" s="165">
        <v>118</v>
      </c>
      <c r="AM11" s="153">
        <f t="shared" si="15"/>
        <v>153.24675324675326</v>
      </c>
      <c r="AN11" s="123">
        <f t="shared" si="16"/>
        <v>41</v>
      </c>
      <c r="AO11" s="158">
        <f t="shared" si="17"/>
        <v>121</v>
      </c>
      <c r="AP11" s="159">
        <f t="shared" si="18"/>
        <v>123</v>
      </c>
      <c r="AQ11" s="160">
        <f t="shared" si="19"/>
        <v>127</v>
      </c>
      <c r="AR11" s="160">
        <f t="shared" si="20"/>
        <v>121</v>
      </c>
      <c r="AS11" s="169">
        <v>118</v>
      </c>
      <c r="AT11" s="169">
        <v>117</v>
      </c>
      <c r="AU11" s="162">
        <f t="shared" si="34"/>
        <v>99.2</v>
      </c>
      <c r="AV11" s="161">
        <f t="shared" si="21"/>
        <v>-1</v>
      </c>
      <c r="AW11" s="170">
        <v>430</v>
      </c>
      <c r="AX11" s="165">
        <v>386</v>
      </c>
      <c r="AY11" s="153">
        <f t="shared" si="22"/>
        <v>89.8</v>
      </c>
      <c r="AZ11" s="123">
        <f t="shared" si="23"/>
        <v>-44</v>
      </c>
      <c r="BA11" s="165">
        <v>325</v>
      </c>
      <c r="BB11" s="165">
        <v>314</v>
      </c>
      <c r="BC11" s="153">
        <f t="shared" si="24"/>
        <v>96.61538461538461</v>
      </c>
      <c r="BD11" s="123">
        <f t="shared" si="25"/>
        <v>-11</v>
      </c>
      <c r="BE11" s="165">
        <v>230</v>
      </c>
      <c r="BF11" s="165">
        <v>228</v>
      </c>
      <c r="BG11" s="153">
        <f t="shared" si="26"/>
        <v>99.1304347826087</v>
      </c>
      <c r="BH11" s="123">
        <f t="shared" si="27"/>
        <v>-2</v>
      </c>
      <c r="BI11" s="171">
        <v>2000</v>
      </c>
      <c r="BJ11" s="165">
        <v>2741</v>
      </c>
      <c r="BK11" s="123">
        <f t="shared" si="35"/>
        <v>741</v>
      </c>
      <c r="BL11" s="165">
        <v>86</v>
      </c>
      <c r="BM11" s="165">
        <v>94</v>
      </c>
      <c r="BN11" s="153">
        <f t="shared" si="28"/>
        <v>109.3</v>
      </c>
      <c r="BO11" s="123">
        <f t="shared" si="29"/>
        <v>8</v>
      </c>
      <c r="BP11" s="165">
        <v>3</v>
      </c>
      <c r="BQ11" s="165">
        <v>4575</v>
      </c>
      <c r="BR11" s="173">
        <v>4929</v>
      </c>
      <c r="BS11" s="153">
        <f t="shared" si="30"/>
        <v>107.7</v>
      </c>
      <c r="BT11" s="123">
        <f t="shared" si="36"/>
        <v>354</v>
      </c>
      <c r="BU11" s="110"/>
      <c r="BV11" s="110"/>
      <c r="BW11" s="106"/>
      <c r="BX11" s="111"/>
      <c r="BY11" s="110"/>
      <c r="BZ11" s="112"/>
      <c r="CA11" s="106"/>
      <c r="CB11" s="111"/>
      <c r="CC11" s="113"/>
      <c r="CD11" s="113"/>
      <c r="CE11" s="107"/>
    </row>
    <row r="12" spans="1:83" ht="21.75" customHeight="1">
      <c r="A12" s="164" t="s">
        <v>75</v>
      </c>
      <c r="B12" s="165">
        <v>1082</v>
      </c>
      <c r="C12" s="166">
        <v>953</v>
      </c>
      <c r="D12" s="152">
        <f t="shared" si="0"/>
        <v>88.07763401109058</v>
      </c>
      <c r="E12" s="123">
        <f t="shared" si="1"/>
        <v>-129</v>
      </c>
      <c r="F12" s="165">
        <v>505</v>
      </c>
      <c r="G12" s="165">
        <v>517</v>
      </c>
      <c r="H12" s="152">
        <f t="shared" si="2"/>
        <v>102.37623762376238</v>
      </c>
      <c r="I12" s="123">
        <f t="shared" si="3"/>
        <v>12</v>
      </c>
      <c r="J12" s="165">
        <v>478</v>
      </c>
      <c r="K12" s="165">
        <v>491</v>
      </c>
      <c r="L12" s="152">
        <f t="shared" si="4"/>
        <v>102.71966527196652</v>
      </c>
      <c r="M12" s="123">
        <f t="shared" si="5"/>
        <v>13</v>
      </c>
      <c r="N12" s="165">
        <v>112</v>
      </c>
      <c r="O12" s="165">
        <v>181</v>
      </c>
      <c r="P12" s="152">
        <f t="shared" si="6"/>
        <v>161.60714285714286</v>
      </c>
      <c r="Q12" s="123">
        <f t="shared" si="7"/>
        <v>69</v>
      </c>
      <c r="R12" s="167">
        <f t="shared" si="37"/>
        <v>23.4</v>
      </c>
      <c r="S12" s="167">
        <f t="shared" si="31"/>
        <v>36.9</v>
      </c>
      <c r="T12" s="152">
        <f t="shared" si="32"/>
        <v>13.5</v>
      </c>
      <c r="U12" s="165">
        <v>103</v>
      </c>
      <c r="V12" s="168">
        <v>182</v>
      </c>
      <c r="W12" s="153">
        <f t="shared" si="8"/>
        <v>176.6990291262136</v>
      </c>
      <c r="X12" s="123">
        <f t="shared" si="9"/>
        <v>79</v>
      </c>
      <c r="Y12" s="168">
        <v>2586</v>
      </c>
      <c r="Z12" s="192">
        <v>4230</v>
      </c>
      <c r="AA12" s="153">
        <f t="shared" si="33"/>
        <v>163.57308584686774</v>
      </c>
      <c r="AB12" s="154">
        <f t="shared" si="10"/>
        <v>1644</v>
      </c>
      <c r="AC12" s="165">
        <v>1029</v>
      </c>
      <c r="AD12" s="189">
        <v>911</v>
      </c>
      <c r="AE12" s="153">
        <f t="shared" si="11"/>
        <v>88.53255587949465</v>
      </c>
      <c r="AF12" s="123">
        <f t="shared" si="12"/>
        <v>-118</v>
      </c>
      <c r="AG12" s="165">
        <v>1060</v>
      </c>
      <c r="AH12" s="191">
        <v>2132</v>
      </c>
      <c r="AI12" s="152">
        <f t="shared" si="13"/>
        <v>201.13207547169813</v>
      </c>
      <c r="AJ12" s="123">
        <f t="shared" si="14"/>
        <v>1072</v>
      </c>
      <c r="AK12" s="165">
        <v>156</v>
      </c>
      <c r="AL12" s="165">
        <v>162</v>
      </c>
      <c r="AM12" s="153">
        <f t="shared" si="15"/>
        <v>103.84615384615385</v>
      </c>
      <c r="AN12" s="123">
        <f t="shared" si="16"/>
        <v>6</v>
      </c>
      <c r="AO12" s="158">
        <f t="shared" si="17"/>
        <v>206</v>
      </c>
      <c r="AP12" s="159">
        <f t="shared" si="18"/>
        <v>175</v>
      </c>
      <c r="AQ12" s="160">
        <f t="shared" si="19"/>
        <v>366</v>
      </c>
      <c r="AR12" s="160">
        <f t="shared" si="20"/>
        <v>310</v>
      </c>
      <c r="AS12" s="169">
        <v>147</v>
      </c>
      <c r="AT12" s="169">
        <v>137</v>
      </c>
      <c r="AU12" s="162">
        <f t="shared" si="34"/>
        <v>93.2</v>
      </c>
      <c r="AV12" s="161">
        <f t="shared" si="21"/>
        <v>-10</v>
      </c>
      <c r="AW12" s="170">
        <v>480</v>
      </c>
      <c r="AX12" s="165">
        <v>500</v>
      </c>
      <c r="AY12" s="153">
        <f t="shared" si="22"/>
        <v>104.2</v>
      </c>
      <c r="AZ12" s="123">
        <f t="shared" si="23"/>
        <v>20</v>
      </c>
      <c r="BA12" s="165">
        <v>510</v>
      </c>
      <c r="BB12" s="165">
        <v>468</v>
      </c>
      <c r="BC12" s="153">
        <f t="shared" si="24"/>
        <v>91.76470588235294</v>
      </c>
      <c r="BD12" s="123">
        <f t="shared" si="25"/>
        <v>-42</v>
      </c>
      <c r="BE12" s="165">
        <v>435</v>
      </c>
      <c r="BF12" s="165">
        <v>401</v>
      </c>
      <c r="BG12" s="153">
        <f t="shared" si="26"/>
        <v>92.18390804597702</v>
      </c>
      <c r="BH12" s="123">
        <f t="shared" si="27"/>
        <v>-34</v>
      </c>
      <c r="BI12" s="171">
        <v>2073</v>
      </c>
      <c r="BJ12" s="165">
        <v>2734</v>
      </c>
      <c r="BK12" s="123">
        <f t="shared" si="35"/>
        <v>661</v>
      </c>
      <c r="BL12" s="165">
        <v>37</v>
      </c>
      <c r="BM12" s="165">
        <v>37</v>
      </c>
      <c r="BN12" s="153">
        <f t="shared" si="28"/>
        <v>100</v>
      </c>
      <c r="BO12" s="123">
        <f t="shared" si="29"/>
        <v>0</v>
      </c>
      <c r="BP12" s="165">
        <v>54</v>
      </c>
      <c r="BQ12" s="165">
        <v>4380</v>
      </c>
      <c r="BR12" s="173">
        <v>5324</v>
      </c>
      <c r="BS12" s="153">
        <f t="shared" si="30"/>
        <v>121.6</v>
      </c>
      <c r="BT12" s="123">
        <f t="shared" si="36"/>
        <v>944</v>
      </c>
      <c r="BU12" s="110"/>
      <c r="BV12" s="110"/>
      <c r="BW12" s="106"/>
      <c r="BX12" s="111"/>
      <c r="BY12" s="110"/>
      <c r="BZ12" s="112"/>
      <c r="CA12" s="106"/>
      <c r="CB12" s="111"/>
      <c r="CC12" s="113"/>
      <c r="CD12" s="113"/>
      <c r="CE12" s="107"/>
    </row>
    <row r="13" spans="1:83" ht="21.75" customHeight="1">
      <c r="A13" s="164" t="s">
        <v>76</v>
      </c>
      <c r="B13" s="165">
        <v>1238</v>
      </c>
      <c r="C13" s="166">
        <v>1107</v>
      </c>
      <c r="D13" s="152">
        <f t="shared" si="0"/>
        <v>89.41841680129241</v>
      </c>
      <c r="E13" s="123">
        <f t="shared" si="1"/>
        <v>-131</v>
      </c>
      <c r="F13" s="165">
        <v>489</v>
      </c>
      <c r="G13" s="165">
        <v>527</v>
      </c>
      <c r="H13" s="152">
        <f t="shared" si="2"/>
        <v>107.77096114519426</v>
      </c>
      <c r="I13" s="123">
        <f t="shared" si="3"/>
        <v>38</v>
      </c>
      <c r="J13" s="165">
        <v>483</v>
      </c>
      <c r="K13" s="165">
        <v>459</v>
      </c>
      <c r="L13" s="152">
        <f t="shared" si="4"/>
        <v>95.03105590062113</v>
      </c>
      <c r="M13" s="123">
        <f t="shared" si="5"/>
        <v>-24</v>
      </c>
      <c r="N13" s="165">
        <v>46</v>
      </c>
      <c r="O13" s="165">
        <v>78</v>
      </c>
      <c r="P13" s="152">
        <f t="shared" si="6"/>
        <v>169.56521739130434</v>
      </c>
      <c r="Q13" s="123">
        <f t="shared" si="7"/>
        <v>32</v>
      </c>
      <c r="R13" s="167">
        <f t="shared" si="37"/>
        <v>9.5</v>
      </c>
      <c r="S13" s="167">
        <f t="shared" si="31"/>
        <v>17</v>
      </c>
      <c r="T13" s="152">
        <f t="shared" si="32"/>
        <v>7.5</v>
      </c>
      <c r="U13" s="165">
        <v>192</v>
      </c>
      <c r="V13" s="168">
        <v>182</v>
      </c>
      <c r="W13" s="153">
        <f t="shared" si="8"/>
        <v>94.79166666666666</v>
      </c>
      <c r="X13" s="123">
        <f t="shared" si="9"/>
        <v>-10</v>
      </c>
      <c r="Y13" s="168">
        <v>2789</v>
      </c>
      <c r="Z13" s="192">
        <v>3629</v>
      </c>
      <c r="AA13" s="153">
        <f t="shared" si="33"/>
        <v>130.118321979204</v>
      </c>
      <c r="AB13" s="154">
        <f t="shared" si="10"/>
        <v>840</v>
      </c>
      <c r="AC13" s="165">
        <v>1218</v>
      </c>
      <c r="AD13" s="189">
        <v>1096</v>
      </c>
      <c r="AE13" s="153">
        <f t="shared" si="11"/>
        <v>89.98357963875205</v>
      </c>
      <c r="AF13" s="123">
        <f t="shared" si="12"/>
        <v>-122</v>
      </c>
      <c r="AG13" s="165">
        <v>1098</v>
      </c>
      <c r="AH13" s="191">
        <v>1798</v>
      </c>
      <c r="AI13" s="152">
        <f t="shared" si="13"/>
        <v>163.75227686703096</v>
      </c>
      <c r="AJ13" s="123">
        <f t="shared" si="14"/>
        <v>700</v>
      </c>
      <c r="AK13" s="165">
        <v>149</v>
      </c>
      <c r="AL13" s="165">
        <v>88</v>
      </c>
      <c r="AM13" s="153">
        <f t="shared" si="15"/>
        <v>59.06040268456376</v>
      </c>
      <c r="AN13" s="123">
        <f t="shared" si="16"/>
        <v>-61</v>
      </c>
      <c r="AO13" s="158">
        <f t="shared" si="17"/>
        <v>346</v>
      </c>
      <c r="AP13" s="159">
        <f t="shared" si="18"/>
        <v>286</v>
      </c>
      <c r="AQ13" s="160">
        <f t="shared" si="19"/>
        <v>437</v>
      </c>
      <c r="AR13" s="160">
        <f t="shared" si="20"/>
        <v>381</v>
      </c>
      <c r="AS13" s="169">
        <v>77</v>
      </c>
      <c r="AT13" s="169">
        <v>100</v>
      </c>
      <c r="AU13" s="162">
        <f t="shared" si="34"/>
        <v>129.9</v>
      </c>
      <c r="AV13" s="161">
        <f t="shared" si="21"/>
        <v>23</v>
      </c>
      <c r="AW13" s="170">
        <v>526</v>
      </c>
      <c r="AX13" s="165">
        <v>493</v>
      </c>
      <c r="AY13" s="153">
        <f t="shared" si="22"/>
        <v>93.7</v>
      </c>
      <c r="AZ13" s="123">
        <f t="shared" si="23"/>
        <v>-33</v>
      </c>
      <c r="BA13" s="165">
        <v>455</v>
      </c>
      <c r="BB13" s="165">
        <v>440</v>
      </c>
      <c r="BC13" s="153">
        <f t="shared" si="24"/>
        <v>96.7032967032967</v>
      </c>
      <c r="BD13" s="123">
        <f t="shared" si="25"/>
        <v>-15</v>
      </c>
      <c r="BE13" s="165">
        <v>385</v>
      </c>
      <c r="BF13" s="165">
        <v>392</v>
      </c>
      <c r="BG13" s="153">
        <f t="shared" si="26"/>
        <v>101.81818181818181</v>
      </c>
      <c r="BH13" s="123">
        <f t="shared" si="27"/>
        <v>7</v>
      </c>
      <c r="BI13" s="171">
        <v>2202</v>
      </c>
      <c r="BJ13" s="165">
        <v>2796</v>
      </c>
      <c r="BK13" s="123">
        <f t="shared" si="35"/>
        <v>594</v>
      </c>
      <c r="BL13" s="165">
        <v>94</v>
      </c>
      <c r="BM13" s="165">
        <v>65</v>
      </c>
      <c r="BN13" s="153">
        <f t="shared" si="28"/>
        <v>69.1</v>
      </c>
      <c r="BO13" s="123">
        <f t="shared" si="29"/>
        <v>-29</v>
      </c>
      <c r="BP13" s="165">
        <v>19</v>
      </c>
      <c r="BQ13" s="165">
        <v>5331</v>
      </c>
      <c r="BR13" s="174">
        <v>5737</v>
      </c>
      <c r="BS13" s="153">
        <f t="shared" si="30"/>
        <v>107.6</v>
      </c>
      <c r="BT13" s="123">
        <f t="shared" si="36"/>
        <v>406</v>
      </c>
      <c r="BU13" s="110"/>
      <c r="BV13" s="110"/>
      <c r="BW13" s="106"/>
      <c r="BX13" s="111"/>
      <c r="BY13" s="110"/>
      <c r="BZ13" s="114"/>
      <c r="CA13" s="106"/>
      <c r="CB13" s="111"/>
      <c r="CC13" s="113"/>
      <c r="CD13" s="113"/>
      <c r="CE13" s="107"/>
    </row>
    <row r="14" spans="1:83" ht="21.75" customHeight="1">
      <c r="A14" s="164" t="s">
        <v>77</v>
      </c>
      <c r="B14" s="165">
        <v>782</v>
      </c>
      <c r="C14" s="166">
        <v>735</v>
      </c>
      <c r="D14" s="152">
        <f t="shared" si="0"/>
        <v>93.98976982097187</v>
      </c>
      <c r="E14" s="123">
        <f t="shared" si="1"/>
        <v>-47</v>
      </c>
      <c r="F14" s="165">
        <v>385</v>
      </c>
      <c r="G14" s="165">
        <v>422</v>
      </c>
      <c r="H14" s="152">
        <f t="shared" si="2"/>
        <v>109.6103896103896</v>
      </c>
      <c r="I14" s="123">
        <f t="shared" si="3"/>
        <v>37</v>
      </c>
      <c r="J14" s="165">
        <v>330</v>
      </c>
      <c r="K14" s="165">
        <v>319</v>
      </c>
      <c r="L14" s="152">
        <f t="shared" si="4"/>
        <v>96.66666666666667</v>
      </c>
      <c r="M14" s="123">
        <f t="shared" si="5"/>
        <v>-11</v>
      </c>
      <c r="N14" s="165">
        <v>84</v>
      </c>
      <c r="O14" s="165">
        <v>90</v>
      </c>
      <c r="P14" s="152">
        <f t="shared" si="6"/>
        <v>107.14285714285714</v>
      </c>
      <c r="Q14" s="123">
        <f t="shared" si="7"/>
        <v>6</v>
      </c>
      <c r="R14" s="167">
        <f t="shared" si="37"/>
        <v>25.5</v>
      </c>
      <c r="S14" s="167">
        <f t="shared" si="31"/>
        <v>28.2</v>
      </c>
      <c r="T14" s="152">
        <f t="shared" si="32"/>
        <v>2.6999999999999993</v>
      </c>
      <c r="U14" s="165">
        <v>122</v>
      </c>
      <c r="V14" s="168">
        <v>110</v>
      </c>
      <c r="W14" s="153">
        <f t="shared" si="8"/>
        <v>90.1639344262295</v>
      </c>
      <c r="X14" s="123">
        <f t="shared" si="9"/>
        <v>-12</v>
      </c>
      <c r="Y14" s="168">
        <v>1690</v>
      </c>
      <c r="Z14" s="192">
        <v>2785</v>
      </c>
      <c r="AA14" s="153">
        <f t="shared" si="33"/>
        <v>164.79289940828403</v>
      </c>
      <c r="AB14" s="154">
        <f t="shared" si="10"/>
        <v>1095</v>
      </c>
      <c r="AC14" s="165">
        <v>764</v>
      </c>
      <c r="AD14" s="189">
        <v>685</v>
      </c>
      <c r="AE14" s="153">
        <f t="shared" si="11"/>
        <v>89.65968586387434</v>
      </c>
      <c r="AF14" s="123">
        <f t="shared" si="12"/>
        <v>-79</v>
      </c>
      <c r="AG14" s="165">
        <v>607</v>
      </c>
      <c r="AH14" s="191">
        <v>1033</v>
      </c>
      <c r="AI14" s="152">
        <f t="shared" si="13"/>
        <v>170.18121911037892</v>
      </c>
      <c r="AJ14" s="123">
        <f t="shared" si="14"/>
        <v>426</v>
      </c>
      <c r="AK14" s="165">
        <v>41</v>
      </c>
      <c r="AL14" s="165">
        <v>68</v>
      </c>
      <c r="AM14" s="153">
        <f t="shared" si="15"/>
        <v>165.85365853658536</v>
      </c>
      <c r="AN14" s="123">
        <f t="shared" si="16"/>
        <v>27</v>
      </c>
      <c r="AO14" s="158">
        <f t="shared" si="17"/>
        <v>253</v>
      </c>
      <c r="AP14" s="159">
        <f t="shared" si="18"/>
        <v>172</v>
      </c>
      <c r="AQ14" s="160">
        <f t="shared" si="19"/>
        <v>246</v>
      </c>
      <c r="AR14" s="160">
        <f t="shared" si="20"/>
        <v>229</v>
      </c>
      <c r="AS14" s="169">
        <v>73</v>
      </c>
      <c r="AT14" s="169">
        <v>80</v>
      </c>
      <c r="AU14" s="162">
        <f t="shared" si="34"/>
        <v>109.6</v>
      </c>
      <c r="AV14" s="161">
        <f t="shared" si="21"/>
        <v>7</v>
      </c>
      <c r="AW14" s="170">
        <v>246</v>
      </c>
      <c r="AX14" s="165">
        <v>248</v>
      </c>
      <c r="AY14" s="153">
        <f t="shared" si="22"/>
        <v>100.8</v>
      </c>
      <c r="AZ14" s="123">
        <f t="shared" si="23"/>
        <v>2</v>
      </c>
      <c r="BA14" s="165">
        <v>283</v>
      </c>
      <c r="BB14" s="165">
        <v>334</v>
      </c>
      <c r="BC14" s="153">
        <f t="shared" si="24"/>
        <v>118.02120141342756</v>
      </c>
      <c r="BD14" s="123">
        <f t="shared" si="25"/>
        <v>51</v>
      </c>
      <c r="BE14" s="165">
        <v>234</v>
      </c>
      <c r="BF14" s="165">
        <v>300</v>
      </c>
      <c r="BG14" s="153">
        <f t="shared" si="26"/>
        <v>128.2051282051282</v>
      </c>
      <c r="BH14" s="123">
        <f t="shared" si="27"/>
        <v>66</v>
      </c>
      <c r="BI14" s="171">
        <v>1942</v>
      </c>
      <c r="BJ14" s="165">
        <v>2858</v>
      </c>
      <c r="BK14" s="123">
        <f t="shared" si="35"/>
        <v>916</v>
      </c>
      <c r="BL14" s="165">
        <v>2</v>
      </c>
      <c r="BM14" s="165">
        <v>11</v>
      </c>
      <c r="BN14" s="153">
        <f t="shared" si="28"/>
        <v>550</v>
      </c>
      <c r="BO14" s="123">
        <f t="shared" si="29"/>
        <v>9</v>
      </c>
      <c r="BP14" s="165">
        <v>5</v>
      </c>
      <c r="BQ14" s="165">
        <v>3723</v>
      </c>
      <c r="BR14" s="174">
        <v>4343</v>
      </c>
      <c r="BS14" s="153">
        <f t="shared" si="30"/>
        <v>116.7</v>
      </c>
      <c r="BT14" s="123">
        <f t="shared" si="36"/>
        <v>620</v>
      </c>
      <c r="BU14" s="110"/>
      <c r="BV14" s="110"/>
      <c r="BW14" s="106"/>
      <c r="BX14" s="111"/>
      <c r="BY14" s="110"/>
      <c r="BZ14" s="114"/>
      <c r="CA14" s="106"/>
      <c r="CB14" s="111"/>
      <c r="CC14" s="113"/>
      <c r="CD14" s="113"/>
      <c r="CE14" s="107"/>
    </row>
    <row r="15" spans="1:83" ht="21.75" customHeight="1">
      <c r="A15" s="164" t="s">
        <v>78</v>
      </c>
      <c r="B15" s="165">
        <v>1411</v>
      </c>
      <c r="C15" s="166">
        <v>1367</v>
      </c>
      <c r="D15" s="152">
        <f t="shared" si="0"/>
        <v>96.88164422395464</v>
      </c>
      <c r="E15" s="123">
        <f t="shared" si="1"/>
        <v>-44</v>
      </c>
      <c r="F15" s="165">
        <v>613</v>
      </c>
      <c r="G15" s="165">
        <v>632</v>
      </c>
      <c r="H15" s="152">
        <f t="shared" si="2"/>
        <v>103.09951060358891</v>
      </c>
      <c r="I15" s="123">
        <f t="shared" si="3"/>
        <v>19</v>
      </c>
      <c r="J15" s="165">
        <v>731</v>
      </c>
      <c r="K15" s="165">
        <v>699</v>
      </c>
      <c r="L15" s="152">
        <f t="shared" si="4"/>
        <v>95.62243502051983</v>
      </c>
      <c r="M15" s="123">
        <f t="shared" si="5"/>
        <v>-32</v>
      </c>
      <c r="N15" s="165">
        <v>283</v>
      </c>
      <c r="O15" s="165">
        <v>279</v>
      </c>
      <c r="P15" s="152">
        <f t="shared" si="6"/>
        <v>98.58657243816255</v>
      </c>
      <c r="Q15" s="123">
        <f t="shared" si="7"/>
        <v>-4</v>
      </c>
      <c r="R15" s="167">
        <f t="shared" si="37"/>
        <v>38.7</v>
      </c>
      <c r="S15" s="167">
        <f t="shared" si="31"/>
        <v>39.9</v>
      </c>
      <c r="T15" s="152">
        <f t="shared" si="32"/>
        <v>1.1999999999999957</v>
      </c>
      <c r="U15" s="165">
        <v>170</v>
      </c>
      <c r="V15" s="168">
        <v>134</v>
      </c>
      <c r="W15" s="153">
        <f t="shared" si="8"/>
        <v>78.82352941176471</v>
      </c>
      <c r="X15" s="123">
        <f t="shared" si="9"/>
        <v>-36</v>
      </c>
      <c r="Y15" s="168">
        <v>2825</v>
      </c>
      <c r="Z15" s="192">
        <v>3543</v>
      </c>
      <c r="AA15" s="153">
        <f t="shared" si="33"/>
        <v>125.41592920353983</v>
      </c>
      <c r="AB15" s="154">
        <f t="shared" si="10"/>
        <v>718</v>
      </c>
      <c r="AC15" s="165">
        <v>1312</v>
      </c>
      <c r="AD15" s="189">
        <v>1288</v>
      </c>
      <c r="AE15" s="153">
        <f t="shared" si="11"/>
        <v>98.17073170731707</v>
      </c>
      <c r="AF15" s="123">
        <f t="shared" si="12"/>
        <v>-24</v>
      </c>
      <c r="AG15" s="165">
        <v>621</v>
      </c>
      <c r="AH15" s="191">
        <v>830</v>
      </c>
      <c r="AI15" s="152">
        <f t="shared" si="13"/>
        <v>133.65539452495975</v>
      </c>
      <c r="AJ15" s="123">
        <f t="shared" si="14"/>
        <v>209</v>
      </c>
      <c r="AK15" s="165">
        <v>124</v>
      </c>
      <c r="AL15" s="165">
        <v>182</v>
      </c>
      <c r="AM15" s="153">
        <f t="shared" si="15"/>
        <v>146.7741935483871</v>
      </c>
      <c r="AN15" s="123">
        <f t="shared" si="16"/>
        <v>58</v>
      </c>
      <c r="AO15" s="158">
        <f t="shared" si="17"/>
        <v>393</v>
      </c>
      <c r="AP15" s="159">
        <f t="shared" si="18"/>
        <v>340</v>
      </c>
      <c r="AQ15" s="160">
        <f t="shared" si="19"/>
        <v>448</v>
      </c>
      <c r="AR15" s="160">
        <f t="shared" si="20"/>
        <v>420</v>
      </c>
      <c r="AS15" s="169">
        <v>216</v>
      </c>
      <c r="AT15" s="169">
        <v>203</v>
      </c>
      <c r="AU15" s="162">
        <f t="shared" si="34"/>
        <v>94</v>
      </c>
      <c r="AV15" s="161">
        <f t="shared" si="21"/>
        <v>-13</v>
      </c>
      <c r="AW15" s="170">
        <v>726</v>
      </c>
      <c r="AX15" s="165">
        <v>710</v>
      </c>
      <c r="AY15" s="153">
        <f t="shared" si="22"/>
        <v>97.8</v>
      </c>
      <c r="AZ15" s="123">
        <f t="shared" si="23"/>
        <v>-16</v>
      </c>
      <c r="BA15" s="165">
        <v>570</v>
      </c>
      <c r="BB15" s="165">
        <v>607</v>
      </c>
      <c r="BC15" s="153">
        <f t="shared" si="24"/>
        <v>106.49122807017544</v>
      </c>
      <c r="BD15" s="123">
        <f t="shared" si="25"/>
        <v>37</v>
      </c>
      <c r="BE15" s="165">
        <v>453</v>
      </c>
      <c r="BF15" s="165">
        <v>528</v>
      </c>
      <c r="BG15" s="153">
        <f t="shared" si="26"/>
        <v>116.55629139072848</v>
      </c>
      <c r="BH15" s="123">
        <f t="shared" si="27"/>
        <v>75</v>
      </c>
      <c r="BI15" s="171">
        <v>2319</v>
      </c>
      <c r="BJ15" s="165">
        <v>2909</v>
      </c>
      <c r="BK15" s="123">
        <f t="shared" si="35"/>
        <v>590</v>
      </c>
      <c r="BL15" s="165">
        <v>28</v>
      </c>
      <c r="BM15" s="165">
        <v>36</v>
      </c>
      <c r="BN15" s="153">
        <f t="shared" si="28"/>
        <v>128.6</v>
      </c>
      <c r="BO15" s="123">
        <f t="shared" si="29"/>
        <v>8</v>
      </c>
      <c r="BP15" s="165">
        <v>6</v>
      </c>
      <c r="BQ15" s="165">
        <v>4255</v>
      </c>
      <c r="BR15" s="174">
        <v>4378</v>
      </c>
      <c r="BS15" s="153">
        <f t="shared" si="30"/>
        <v>102.9</v>
      </c>
      <c r="BT15" s="123">
        <f t="shared" si="36"/>
        <v>123</v>
      </c>
      <c r="BU15" s="110"/>
      <c r="BV15" s="110"/>
      <c r="BW15" s="106"/>
      <c r="BX15" s="111"/>
      <c r="BY15" s="110"/>
      <c r="BZ15" s="114"/>
      <c r="CA15" s="106"/>
      <c r="CB15" s="111"/>
      <c r="CC15" s="113"/>
      <c r="CD15" s="113"/>
      <c r="CE15" s="107"/>
    </row>
    <row r="16" spans="1:83" ht="21.75" customHeight="1">
      <c r="A16" s="164" t="s">
        <v>79</v>
      </c>
      <c r="B16" s="165">
        <v>597</v>
      </c>
      <c r="C16" s="166">
        <v>529</v>
      </c>
      <c r="D16" s="152">
        <f t="shared" si="0"/>
        <v>88.60971524288107</v>
      </c>
      <c r="E16" s="123">
        <f t="shared" si="1"/>
        <v>-68</v>
      </c>
      <c r="F16" s="165">
        <v>324</v>
      </c>
      <c r="G16" s="165">
        <v>218</v>
      </c>
      <c r="H16" s="152">
        <f t="shared" si="2"/>
        <v>67.28395061728395</v>
      </c>
      <c r="I16" s="123">
        <f t="shared" si="3"/>
        <v>-106</v>
      </c>
      <c r="J16" s="165">
        <v>269</v>
      </c>
      <c r="K16" s="165">
        <v>265</v>
      </c>
      <c r="L16" s="152">
        <f t="shared" si="4"/>
        <v>98.51301115241635</v>
      </c>
      <c r="M16" s="123">
        <f t="shared" si="5"/>
        <v>-4</v>
      </c>
      <c r="N16" s="165">
        <v>41</v>
      </c>
      <c r="O16" s="165">
        <v>56</v>
      </c>
      <c r="P16" s="152">
        <f t="shared" si="6"/>
        <v>136.58536585365854</v>
      </c>
      <c r="Q16" s="123">
        <f t="shared" si="7"/>
        <v>15</v>
      </c>
      <c r="R16" s="167">
        <f t="shared" si="37"/>
        <v>15.2</v>
      </c>
      <c r="S16" s="167">
        <f t="shared" si="31"/>
        <v>21.1</v>
      </c>
      <c r="T16" s="152">
        <f t="shared" si="32"/>
        <v>5.900000000000002</v>
      </c>
      <c r="U16" s="165">
        <v>145</v>
      </c>
      <c r="V16" s="168">
        <v>147</v>
      </c>
      <c r="W16" s="153">
        <f t="shared" si="8"/>
        <v>101.37931034482759</v>
      </c>
      <c r="X16" s="123">
        <f t="shared" si="9"/>
        <v>2</v>
      </c>
      <c r="Y16" s="168">
        <v>1114</v>
      </c>
      <c r="Z16" s="192">
        <v>2270</v>
      </c>
      <c r="AA16" s="153">
        <f t="shared" si="33"/>
        <v>203.770197486535</v>
      </c>
      <c r="AB16" s="154">
        <f t="shared" si="10"/>
        <v>1156</v>
      </c>
      <c r="AC16" s="165">
        <v>572</v>
      </c>
      <c r="AD16" s="189">
        <v>501</v>
      </c>
      <c r="AE16" s="153">
        <f t="shared" si="11"/>
        <v>87.58741258741259</v>
      </c>
      <c r="AF16" s="123">
        <f t="shared" si="12"/>
        <v>-71</v>
      </c>
      <c r="AG16" s="165">
        <v>354</v>
      </c>
      <c r="AH16" s="191">
        <v>1202</v>
      </c>
      <c r="AI16" s="152">
        <f t="shared" si="13"/>
        <v>339.5480225988701</v>
      </c>
      <c r="AJ16" s="123">
        <f t="shared" si="14"/>
        <v>848</v>
      </c>
      <c r="AK16" s="165">
        <v>88</v>
      </c>
      <c r="AL16" s="165">
        <v>136</v>
      </c>
      <c r="AM16" s="153">
        <f t="shared" si="15"/>
        <v>154.54545454545453</v>
      </c>
      <c r="AN16" s="123">
        <f t="shared" si="16"/>
        <v>48</v>
      </c>
      <c r="AO16" s="158">
        <f t="shared" si="17"/>
        <v>112</v>
      </c>
      <c r="AP16" s="159">
        <f t="shared" si="18"/>
        <v>140</v>
      </c>
      <c r="AQ16" s="160">
        <f t="shared" si="19"/>
        <v>228</v>
      </c>
      <c r="AR16" s="160">
        <f t="shared" si="20"/>
        <v>209</v>
      </c>
      <c r="AS16" s="169">
        <v>83</v>
      </c>
      <c r="AT16" s="169">
        <v>85</v>
      </c>
      <c r="AU16" s="162">
        <f t="shared" si="34"/>
        <v>102.4</v>
      </c>
      <c r="AV16" s="161">
        <f t="shared" si="21"/>
        <v>2</v>
      </c>
      <c r="AW16" s="170">
        <v>333</v>
      </c>
      <c r="AX16" s="165">
        <v>336</v>
      </c>
      <c r="AY16" s="153">
        <f t="shared" si="22"/>
        <v>100.9</v>
      </c>
      <c r="AZ16" s="123">
        <f t="shared" si="23"/>
        <v>3</v>
      </c>
      <c r="BA16" s="165">
        <v>257</v>
      </c>
      <c r="BB16" s="165">
        <v>180</v>
      </c>
      <c r="BC16" s="153">
        <f t="shared" si="24"/>
        <v>70.03891050583657</v>
      </c>
      <c r="BD16" s="123">
        <f t="shared" si="25"/>
        <v>-77</v>
      </c>
      <c r="BE16" s="165">
        <v>210</v>
      </c>
      <c r="BF16" s="165">
        <v>157</v>
      </c>
      <c r="BG16" s="153">
        <f t="shared" si="26"/>
        <v>74.76190476190476</v>
      </c>
      <c r="BH16" s="123">
        <f t="shared" si="27"/>
        <v>-53</v>
      </c>
      <c r="BI16" s="171">
        <v>2250</v>
      </c>
      <c r="BJ16" s="165">
        <v>2954</v>
      </c>
      <c r="BK16" s="123">
        <f t="shared" si="35"/>
        <v>704</v>
      </c>
      <c r="BL16" s="165">
        <v>70</v>
      </c>
      <c r="BM16" s="165">
        <v>67</v>
      </c>
      <c r="BN16" s="153">
        <f t="shared" si="28"/>
        <v>95.7</v>
      </c>
      <c r="BO16" s="123">
        <f t="shared" si="29"/>
        <v>-3</v>
      </c>
      <c r="BP16" s="165">
        <v>0</v>
      </c>
      <c r="BQ16" s="165">
        <v>4086</v>
      </c>
      <c r="BR16" s="174">
        <v>4527</v>
      </c>
      <c r="BS16" s="153">
        <f t="shared" si="30"/>
        <v>110.8</v>
      </c>
      <c r="BT16" s="123">
        <f t="shared" si="36"/>
        <v>441</v>
      </c>
      <c r="BU16" s="110"/>
      <c r="BV16" s="110"/>
      <c r="BW16" s="106"/>
      <c r="BX16" s="111"/>
      <c r="BY16" s="110"/>
      <c r="BZ16" s="114"/>
      <c r="CA16" s="106"/>
      <c r="CB16" s="111"/>
      <c r="CC16" s="113"/>
      <c r="CD16" s="113"/>
      <c r="CE16" s="107"/>
    </row>
    <row r="17" spans="1:83" ht="21.75" customHeight="1">
      <c r="A17" s="164" t="s">
        <v>80</v>
      </c>
      <c r="B17" s="165">
        <v>1032</v>
      </c>
      <c r="C17" s="166">
        <v>924</v>
      </c>
      <c r="D17" s="152">
        <f t="shared" si="0"/>
        <v>89.53488372093024</v>
      </c>
      <c r="E17" s="123">
        <f t="shared" si="1"/>
        <v>-108</v>
      </c>
      <c r="F17" s="165">
        <v>514</v>
      </c>
      <c r="G17" s="165">
        <v>547</v>
      </c>
      <c r="H17" s="152">
        <f t="shared" si="2"/>
        <v>106.42023346303502</v>
      </c>
      <c r="I17" s="123">
        <f t="shared" si="3"/>
        <v>33</v>
      </c>
      <c r="J17" s="165">
        <v>345</v>
      </c>
      <c r="K17" s="165">
        <v>351</v>
      </c>
      <c r="L17" s="152">
        <f t="shared" si="4"/>
        <v>101.7391304347826</v>
      </c>
      <c r="M17" s="123">
        <f t="shared" si="5"/>
        <v>6</v>
      </c>
      <c r="N17" s="165">
        <v>220</v>
      </c>
      <c r="O17" s="165">
        <v>227</v>
      </c>
      <c r="P17" s="152">
        <f t="shared" si="6"/>
        <v>103.18181818181817</v>
      </c>
      <c r="Q17" s="123">
        <f t="shared" si="7"/>
        <v>7</v>
      </c>
      <c r="R17" s="167">
        <f t="shared" si="37"/>
        <v>63.8</v>
      </c>
      <c r="S17" s="167">
        <f t="shared" si="31"/>
        <v>64.7</v>
      </c>
      <c r="T17" s="152">
        <f t="shared" si="32"/>
        <v>0.9000000000000057</v>
      </c>
      <c r="U17" s="165">
        <v>42</v>
      </c>
      <c r="V17" s="168">
        <v>78</v>
      </c>
      <c r="W17" s="153">
        <f t="shared" si="8"/>
        <v>185.71428571428572</v>
      </c>
      <c r="X17" s="123">
        <f t="shared" si="9"/>
        <v>36</v>
      </c>
      <c r="Y17" s="168">
        <v>2701</v>
      </c>
      <c r="Z17" s="192">
        <v>3029</v>
      </c>
      <c r="AA17" s="153">
        <f t="shared" si="33"/>
        <v>112.14365049981487</v>
      </c>
      <c r="AB17" s="154">
        <f t="shared" si="10"/>
        <v>328</v>
      </c>
      <c r="AC17" s="165">
        <v>954</v>
      </c>
      <c r="AD17" s="189">
        <v>844</v>
      </c>
      <c r="AE17" s="153">
        <f t="shared" si="11"/>
        <v>88.46960167714884</v>
      </c>
      <c r="AF17" s="123">
        <f t="shared" si="12"/>
        <v>-110</v>
      </c>
      <c r="AG17" s="165">
        <v>804</v>
      </c>
      <c r="AH17" s="191">
        <v>1374</v>
      </c>
      <c r="AI17" s="152">
        <f t="shared" si="13"/>
        <v>170.8955223880597</v>
      </c>
      <c r="AJ17" s="123">
        <f t="shared" si="14"/>
        <v>570</v>
      </c>
      <c r="AK17" s="165">
        <v>77</v>
      </c>
      <c r="AL17" s="165">
        <v>79</v>
      </c>
      <c r="AM17" s="153">
        <f t="shared" si="15"/>
        <v>102.59740259740259</v>
      </c>
      <c r="AN17" s="123">
        <f t="shared" si="16"/>
        <v>2</v>
      </c>
      <c r="AO17" s="158">
        <f t="shared" si="17"/>
        <v>389</v>
      </c>
      <c r="AP17" s="159">
        <f t="shared" si="18"/>
        <v>296</v>
      </c>
      <c r="AQ17" s="160">
        <f t="shared" si="19"/>
        <v>125</v>
      </c>
      <c r="AR17" s="160">
        <f t="shared" si="20"/>
        <v>124</v>
      </c>
      <c r="AS17" s="169">
        <v>84</v>
      </c>
      <c r="AT17" s="169">
        <v>102</v>
      </c>
      <c r="AU17" s="162">
        <f t="shared" si="34"/>
        <v>121.4</v>
      </c>
      <c r="AV17" s="161">
        <f t="shared" si="21"/>
        <v>18</v>
      </c>
      <c r="AW17" s="170">
        <v>344</v>
      </c>
      <c r="AX17" s="165">
        <v>324</v>
      </c>
      <c r="AY17" s="153">
        <f t="shared" si="22"/>
        <v>94.2</v>
      </c>
      <c r="AZ17" s="123">
        <f t="shared" si="23"/>
        <v>-20</v>
      </c>
      <c r="BA17" s="165">
        <v>518</v>
      </c>
      <c r="BB17" s="165">
        <v>504</v>
      </c>
      <c r="BC17" s="153">
        <f t="shared" si="24"/>
        <v>97.2972972972973</v>
      </c>
      <c r="BD17" s="123">
        <f t="shared" si="25"/>
        <v>-14</v>
      </c>
      <c r="BE17" s="165">
        <v>448</v>
      </c>
      <c r="BF17" s="165">
        <v>439</v>
      </c>
      <c r="BG17" s="153">
        <f t="shared" si="26"/>
        <v>97.99107142857143</v>
      </c>
      <c r="BH17" s="123">
        <f t="shared" si="27"/>
        <v>-9</v>
      </c>
      <c r="BI17" s="171">
        <v>1835</v>
      </c>
      <c r="BJ17" s="165">
        <v>2318</v>
      </c>
      <c r="BK17" s="123">
        <f t="shared" si="35"/>
        <v>483</v>
      </c>
      <c r="BL17" s="165">
        <v>48</v>
      </c>
      <c r="BM17" s="165">
        <v>43</v>
      </c>
      <c r="BN17" s="153">
        <f t="shared" si="28"/>
        <v>89.6</v>
      </c>
      <c r="BO17" s="123">
        <f t="shared" si="29"/>
        <v>-5</v>
      </c>
      <c r="BP17" s="165">
        <v>3</v>
      </c>
      <c r="BQ17" s="165">
        <v>4334</v>
      </c>
      <c r="BR17" s="174">
        <v>5677</v>
      </c>
      <c r="BS17" s="153">
        <f t="shared" si="30"/>
        <v>131</v>
      </c>
      <c r="BT17" s="123">
        <f t="shared" si="36"/>
        <v>1343</v>
      </c>
      <c r="BU17" s="110"/>
      <c r="BV17" s="110"/>
      <c r="BW17" s="106"/>
      <c r="BX17" s="111"/>
      <c r="BY17" s="110"/>
      <c r="BZ17" s="114"/>
      <c r="CA17" s="106"/>
      <c r="CB17" s="111"/>
      <c r="CC17" s="113"/>
      <c r="CD17" s="113"/>
      <c r="CE17" s="107"/>
    </row>
    <row r="18" spans="1:83" ht="21.75" customHeight="1">
      <c r="A18" s="164" t="s">
        <v>81</v>
      </c>
      <c r="B18" s="165">
        <v>942</v>
      </c>
      <c r="C18" s="166">
        <v>1033</v>
      </c>
      <c r="D18" s="152">
        <f t="shared" si="0"/>
        <v>109.66029723991508</v>
      </c>
      <c r="E18" s="123">
        <f t="shared" si="1"/>
        <v>91</v>
      </c>
      <c r="F18" s="165">
        <v>464</v>
      </c>
      <c r="G18" s="165">
        <v>493</v>
      </c>
      <c r="H18" s="152">
        <f t="shared" si="2"/>
        <v>106.25</v>
      </c>
      <c r="I18" s="123">
        <f t="shared" si="3"/>
        <v>29</v>
      </c>
      <c r="J18" s="165">
        <v>652</v>
      </c>
      <c r="K18" s="165">
        <v>566</v>
      </c>
      <c r="L18" s="152">
        <f t="shared" si="4"/>
        <v>86.80981595092024</v>
      </c>
      <c r="M18" s="123">
        <f t="shared" si="5"/>
        <v>-86</v>
      </c>
      <c r="N18" s="165">
        <v>281</v>
      </c>
      <c r="O18" s="165">
        <v>275</v>
      </c>
      <c r="P18" s="152">
        <f t="shared" si="6"/>
        <v>97.86476868327402</v>
      </c>
      <c r="Q18" s="123">
        <f t="shared" si="7"/>
        <v>-6</v>
      </c>
      <c r="R18" s="167">
        <f t="shared" si="37"/>
        <v>43.1</v>
      </c>
      <c r="S18" s="167">
        <f t="shared" si="31"/>
        <v>48.6</v>
      </c>
      <c r="T18" s="152">
        <f t="shared" si="32"/>
        <v>5.5</v>
      </c>
      <c r="U18" s="165">
        <v>190</v>
      </c>
      <c r="V18" s="168">
        <v>137</v>
      </c>
      <c r="W18" s="153">
        <f t="shared" si="8"/>
        <v>72.10526315789474</v>
      </c>
      <c r="X18" s="123">
        <f t="shared" si="9"/>
        <v>-53</v>
      </c>
      <c r="Y18" s="168">
        <v>3079</v>
      </c>
      <c r="Z18" s="192">
        <v>3583</v>
      </c>
      <c r="AA18" s="153">
        <f t="shared" si="33"/>
        <v>116.36895095810328</v>
      </c>
      <c r="AB18" s="154">
        <f t="shared" si="10"/>
        <v>504</v>
      </c>
      <c r="AC18" s="165">
        <v>913</v>
      </c>
      <c r="AD18" s="189">
        <v>1007</v>
      </c>
      <c r="AE18" s="153">
        <f t="shared" si="11"/>
        <v>110.29572836801754</v>
      </c>
      <c r="AF18" s="123">
        <f t="shared" si="12"/>
        <v>94</v>
      </c>
      <c r="AG18" s="165">
        <v>612</v>
      </c>
      <c r="AH18" s="191">
        <v>1057</v>
      </c>
      <c r="AI18" s="152">
        <f t="shared" si="13"/>
        <v>172.7124183006536</v>
      </c>
      <c r="AJ18" s="123">
        <f t="shared" si="14"/>
        <v>445</v>
      </c>
      <c r="AK18" s="165">
        <v>147</v>
      </c>
      <c r="AL18" s="165">
        <v>137</v>
      </c>
      <c r="AM18" s="153">
        <f t="shared" si="15"/>
        <v>93.19727891156462</v>
      </c>
      <c r="AN18" s="123">
        <f t="shared" si="16"/>
        <v>-10</v>
      </c>
      <c r="AO18" s="158">
        <f t="shared" si="17"/>
        <v>221</v>
      </c>
      <c r="AP18" s="159">
        <f t="shared" si="18"/>
        <v>275</v>
      </c>
      <c r="AQ18" s="160">
        <f t="shared" si="19"/>
        <v>371</v>
      </c>
      <c r="AR18" s="160">
        <f t="shared" si="20"/>
        <v>291</v>
      </c>
      <c r="AS18" s="169">
        <v>89</v>
      </c>
      <c r="AT18" s="169">
        <v>100</v>
      </c>
      <c r="AU18" s="162">
        <f t="shared" si="34"/>
        <v>112.4</v>
      </c>
      <c r="AV18" s="161">
        <f t="shared" si="21"/>
        <v>11</v>
      </c>
      <c r="AW18" s="170">
        <v>602</v>
      </c>
      <c r="AX18" s="165">
        <v>563</v>
      </c>
      <c r="AY18" s="153">
        <f t="shared" si="22"/>
        <v>93.5</v>
      </c>
      <c r="AZ18" s="123">
        <f t="shared" si="23"/>
        <v>-39</v>
      </c>
      <c r="BA18" s="165">
        <v>350</v>
      </c>
      <c r="BB18" s="165">
        <v>467</v>
      </c>
      <c r="BC18" s="153">
        <f t="shared" si="24"/>
        <v>133.42857142857142</v>
      </c>
      <c r="BD18" s="123">
        <f t="shared" si="25"/>
        <v>117</v>
      </c>
      <c r="BE18" s="165">
        <v>315</v>
      </c>
      <c r="BF18" s="165">
        <v>425</v>
      </c>
      <c r="BG18" s="153">
        <f t="shared" si="26"/>
        <v>134.92063492063494</v>
      </c>
      <c r="BH18" s="123">
        <f t="shared" si="27"/>
        <v>110</v>
      </c>
      <c r="BI18" s="171">
        <v>2414</v>
      </c>
      <c r="BJ18" s="165">
        <v>2770</v>
      </c>
      <c r="BK18" s="123">
        <f t="shared" si="35"/>
        <v>356</v>
      </c>
      <c r="BL18" s="165">
        <v>11</v>
      </c>
      <c r="BM18" s="165">
        <v>10</v>
      </c>
      <c r="BN18" s="153">
        <f t="shared" si="28"/>
        <v>90.9</v>
      </c>
      <c r="BO18" s="123">
        <f t="shared" si="29"/>
        <v>-1</v>
      </c>
      <c r="BP18" s="165">
        <v>18</v>
      </c>
      <c r="BQ18" s="165">
        <v>3885</v>
      </c>
      <c r="BR18" s="174">
        <v>4338</v>
      </c>
      <c r="BS18" s="153">
        <f t="shared" si="30"/>
        <v>111.7</v>
      </c>
      <c r="BT18" s="123">
        <f t="shared" si="36"/>
        <v>453</v>
      </c>
      <c r="BU18" s="110"/>
      <c r="BV18" s="110"/>
      <c r="BW18" s="106"/>
      <c r="BX18" s="111"/>
      <c r="BY18" s="110"/>
      <c r="BZ18" s="114"/>
      <c r="CA18" s="106"/>
      <c r="CB18" s="111"/>
      <c r="CC18" s="113"/>
      <c r="CD18" s="113"/>
      <c r="CE18" s="107"/>
    </row>
    <row r="19" spans="1:83" ht="21.75" customHeight="1">
      <c r="A19" s="164" t="s">
        <v>82</v>
      </c>
      <c r="B19" s="165">
        <v>960</v>
      </c>
      <c r="C19" s="166">
        <v>919</v>
      </c>
      <c r="D19" s="152">
        <f t="shared" si="0"/>
        <v>95.72916666666667</v>
      </c>
      <c r="E19" s="123">
        <f t="shared" si="1"/>
        <v>-41</v>
      </c>
      <c r="F19" s="165">
        <v>534</v>
      </c>
      <c r="G19" s="165">
        <v>486</v>
      </c>
      <c r="H19" s="152">
        <f t="shared" si="2"/>
        <v>91.01123595505618</v>
      </c>
      <c r="I19" s="123">
        <f t="shared" si="3"/>
        <v>-48</v>
      </c>
      <c r="J19" s="165">
        <v>637</v>
      </c>
      <c r="K19" s="165">
        <v>759</v>
      </c>
      <c r="L19" s="152">
        <f t="shared" si="4"/>
        <v>119.15227629513343</v>
      </c>
      <c r="M19" s="123">
        <f t="shared" si="5"/>
        <v>122</v>
      </c>
      <c r="N19" s="165">
        <v>410</v>
      </c>
      <c r="O19" s="165">
        <v>582</v>
      </c>
      <c r="P19" s="152">
        <f t="shared" si="6"/>
        <v>141.9512195121951</v>
      </c>
      <c r="Q19" s="123">
        <f t="shared" si="7"/>
        <v>172</v>
      </c>
      <c r="R19" s="167">
        <f t="shared" si="37"/>
        <v>64.4</v>
      </c>
      <c r="S19" s="167">
        <f t="shared" si="31"/>
        <v>76.7</v>
      </c>
      <c r="T19" s="152">
        <f t="shared" si="32"/>
        <v>12.299999999999997</v>
      </c>
      <c r="U19" s="165">
        <v>155</v>
      </c>
      <c r="V19" s="168">
        <v>150</v>
      </c>
      <c r="W19" s="153">
        <f t="shared" si="8"/>
        <v>96.7741935483871</v>
      </c>
      <c r="X19" s="123">
        <f t="shared" si="9"/>
        <v>-5</v>
      </c>
      <c r="Y19" s="168">
        <v>3480</v>
      </c>
      <c r="Z19" s="192">
        <v>3135</v>
      </c>
      <c r="AA19" s="153">
        <f t="shared" si="33"/>
        <v>90.08620689655173</v>
      </c>
      <c r="AB19" s="154">
        <f t="shared" si="10"/>
        <v>-345</v>
      </c>
      <c r="AC19" s="165">
        <v>919</v>
      </c>
      <c r="AD19" s="189">
        <v>876</v>
      </c>
      <c r="AE19" s="153">
        <f t="shared" si="11"/>
        <v>95.32100108813928</v>
      </c>
      <c r="AF19" s="123">
        <f t="shared" si="12"/>
        <v>-43</v>
      </c>
      <c r="AG19" s="165">
        <v>712</v>
      </c>
      <c r="AH19" s="191">
        <v>853</v>
      </c>
      <c r="AI19" s="152">
        <f t="shared" si="13"/>
        <v>119.80337078651687</v>
      </c>
      <c r="AJ19" s="123">
        <f t="shared" si="14"/>
        <v>141</v>
      </c>
      <c r="AK19" s="165">
        <v>290</v>
      </c>
      <c r="AL19" s="165">
        <v>133</v>
      </c>
      <c r="AM19" s="153">
        <f t="shared" si="15"/>
        <v>45.86206896551724</v>
      </c>
      <c r="AN19" s="123">
        <f t="shared" si="16"/>
        <v>-157</v>
      </c>
      <c r="AO19" s="158">
        <f t="shared" si="17"/>
        <v>261</v>
      </c>
      <c r="AP19" s="159">
        <f t="shared" si="18"/>
        <v>219</v>
      </c>
      <c r="AQ19" s="160">
        <f t="shared" si="19"/>
        <v>227</v>
      </c>
      <c r="AR19" s="160">
        <f t="shared" si="20"/>
        <v>177</v>
      </c>
      <c r="AS19" s="169">
        <v>204</v>
      </c>
      <c r="AT19" s="169">
        <v>251</v>
      </c>
      <c r="AU19" s="162">
        <f t="shared" si="34"/>
        <v>123</v>
      </c>
      <c r="AV19" s="161">
        <f t="shared" si="21"/>
        <v>47</v>
      </c>
      <c r="AW19" s="170">
        <v>775</v>
      </c>
      <c r="AX19" s="165">
        <v>804</v>
      </c>
      <c r="AY19" s="153">
        <f t="shared" si="22"/>
        <v>103.7</v>
      </c>
      <c r="AZ19" s="123">
        <f t="shared" si="23"/>
        <v>29</v>
      </c>
      <c r="BA19" s="165">
        <v>472</v>
      </c>
      <c r="BB19" s="165">
        <v>523</v>
      </c>
      <c r="BC19" s="153">
        <f t="shared" si="24"/>
        <v>110.80508474576271</v>
      </c>
      <c r="BD19" s="123">
        <f t="shared" si="25"/>
        <v>51</v>
      </c>
      <c r="BE19" s="165">
        <v>422</v>
      </c>
      <c r="BF19" s="165">
        <v>436</v>
      </c>
      <c r="BG19" s="153">
        <f t="shared" si="26"/>
        <v>103.3175355450237</v>
      </c>
      <c r="BH19" s="123">
        <f t="shared" si="27"/>
        <v>14</v>
      </c>
      <c r="BI19" s="171">
        <v>2096</v>
      </c>
      <c r="BJ19" s="165">
        <v>2901</v>
      </c>
      <c r="BK19" s="123">
        <f t="shared" si="35"/>
        <v>805</v>
      </c>
      <c r="BL19" s="165">
        <v>146</v>
      </c>
      <c r="BM19" s="165">
        <v>37</v>
      </c>
      <c r="BN19" s="153">
        <f t="shared" si="28"/>
        <v>25.3</v>
      </c>
      <c r="BO19" s="123">
        <f t="shared" si="29"/>
        <v>-109</v>
      </c>
      <c r="BP19" s="165">
        <v>2</v>
      </c>
      <c r="BQ19" s="165">
        <v>4010</v>
      </c>
      <c r="BR19" s="174">
        <v>5656</v>
      </c>
      <c r="BS19" s="153">
        <f t="shared" si="30"/>
        <v>141</v>
      </c>
      <c r="BT19" s="123">
        <f t="shared" si="36"/>
        <v>1646</v>
      </c>
      <c r="BU19" s="110"/>
      <c r="BV19" s="110"/>
      <c r="BW19" s="106"/>
      <c r="BX19" s="111"/>
      <c r="BY19" s="110"/>
      <c r="BZ19" s="114"/>
      <c r="CA19" s="106"/>
      <c r="CB19" s="111"/>
      <c r="CC19" s="113"/>
      <c r="CD19" s="113"/>
      <c r="CE19" s="107"/>
    </row>
    <row r="20" spans="1:83" ht="21.75" customHeight="1">
      <c r="A20" s="164" t="s">
        <v>83</v>
      </c>
      <c r="B20" s="165">
        <v>821</v>
      </c>
      <c r="C20" s="166">
        <v>722</v>
      </c>
      <c r="D20" s="152">
        <f t="shared" si="0"/>
        <v>87.9415347137637</v>
      </c>
      <c r="E20" s="123">
        <f t="shared" si="1"/>
        <v>-99</v>
      </c>
      <c r="F20" s="165">
        <v>408</v>
      </c>
      <c r="G20" s="165">
        <v>429</v>
      </c>
      <c r="H20" s="152">
        <f t="shared" si="2"/>
        <v>105.14705882352942</v>
      </c>
      <c r="I20" s="123">
        <f t="shared" si="3"/>
        <v>21</v>
      </c>
      <c r="J20" s="165">
        <v>361</v>
      </c>
      <c r="K20" s="165">
        <v>386</v>
      </c>
      <c r="L20" s="152">
        <f t="shared" si="4"/>
        <v>106.92520775623268</v>
      </c>
      <c r="M20" s="123">
        <f t="shared" si="5"/>
        <v>25</v>
      </c>
      <c r="N20" s="165">
        <v>172</v>
      </c>
      <c r="O20" s="165">
        <v>215</v>
      </c>
      <c r="P20" s="152">
        <f t="shared" si="6"/>
        <v>125</v>
      </c>
      <c r="Q20" s="123">
        <f t="shared" si="7"/>
        <v>43</v>
      </c>
      <c r="R20" s="167">
        <f t="shared" si="37"/>
        <v>47.6</v>
      </c>
      <c r="S20" s="167">
        <f t="shared" si="31"/>
        <v>55.7</v>
      </c>
      <c r="T20" s="152">
        <f t="shared" si="32"/>
        <v>8.100000000000001</v>
      </c>
      <c r="U20" s="165">
        <v>113</v>
      </c>
      <c r="V20" s="168">
        <v>107</v>
      </c>
      <c r="W20" s="153">
        <f t="shared" si="8"/>
        <v>94.69026548672566</v>
      </c>
      <c r="X20" s="123">
        <f t="shared" si="9"/>
        <v>-6</v>
      </c>
      <c r="Y20" s="168">
        <v>2709</v>
      </c>
      <c r="Z20" s="192">
        <v>3617</v>
      </c>
      <c r="AA20" s="153">
        <f t="shared" si="33"/>
        <v>133.51790328534514</v>
      </c>
      <c r="AB20" s="154">
        <f t="shared" si="10"/>
        <v>908</v>
      </c>
      <c r="AC20" s="165">
        <v>769</v>
      </c>
      <c r="AD20" s="189">
        <v>681</v>
      </c>
      <c r="AE20" s="153">
        <f t="shared" si="11"/>
        <v>88.55656697009103</v>
      </c>
      <c r="AF20" s="123">
        <f t="shared" si="12"/>
        <v>-88</v>
      </c>
      <c r="AG20" s="165">
        <v>683</v>
      </c>
      <c r="AH20" s="191">
        <v>1065</v>
      </c>
      <c r="AI20" s="152">
        <f t="shared" si="13"/>
        <v>155.92972181551977</v>
      </c>
      <c r="AJ20" s="123">
        <f t="shared" si="14"/>
        <v>382</v>
      </c>
      <c r="AK20" s="165">
        <v>97</v>
      </c>
      <c r="AL20" s="165">
        <v>110</v>
      </c>
      <c r="AM20" s="153">
        <f t="shared" si="15"/>
        <v>113.4020618556701</v>
      </c>
      <c r="AN20" s="123">
        <f t="shared" si="16"/>
        <v>13</v>
      </c>
      <c r="AO20" s="158">
        <f t="shared" si="17"/>
        <v>294</v>
      </c>
      <c r="AP20" s="159">
        <f t="shared" si="18"/>
        <v>178</v>
      </c>
      <c r="AQ20" s="160">
        <f t="shared" si="19"/>
        <v>189</v>
      </c>
      <c r="AR20" s="160">
        <f t="shared" si="20"/>
        <v>171</v>
      </c>
      <c r="AS20" s="169">
        <v>112</v>
      </c>
      <c r="AT20" s="169">
        <v>119</v>
      </c>
      <c r="AU20" s="162">
        <f t="shared" si="34"/>
        <v>106.3</v>
      </c>
      <c r="AV20" s="161">
        <f t="shared" si="21"/>
        <v>7</v>
      </c>
      <c r="AW20" s="170">
        <v>391</v>
      </c>
      <c r="AX20" s="165">
        <v>464</v>
      </c>
      <c r="AY20" s="153">
        <f t="shared" si="22"/>
        <v>118.7</v>
      </c>
      <c r="AZ20" s="123">
        <f t="shared" si="23"/>
        <v>73</v>
      </c>
      <c r="BA20" s="165">
        <v>338</v>
      </c>
      <c r="BB20" s="165">
        <v>373</v>
      </c>
      <c r="BC20" s="153">
        <f t="shared" si="24"/>
        <v>110.35502958579882</v>
      </c>
      <c r="BD20" s="123">
        <f t="shared" si="25"/>
        <v>35</v>
      </c>
      <c r="BE20" s="165">
        <v>287</v>
      </c>
      <c r="BF20" s="165">
        <v>325</v>
      </c>
      <c r="BG20" s="153">
        <f t="shared" si="26"/>
        <v>113.2404181184669</v>
      </c>
      <c r="BH20" s="123">
        <f t="shared" si="27"/>
        <v>38</v>
      </c>
      <c r="BI20" s="171">
        <v>2147</v>
      </c>
      <c r="BJ20" s="165">
        <v>2859</v>
      </c>
      <c r="BK20" s="123">
        <f t="shared" si="35"/>
        <v>712</v>
      </c>
      <c r="BL20" s="165">
        <v>46</v>
      </c>
      <c r="BM20" s="165">
        <v>63</v>
      </c>
      <c r="BN20" s="153">
        <f t="shared" si="28"/>
        <v>137</v>
      </c>
      <c r="BO20" s="123">
        <f t="shared" si="29"/>
        <v>17</v>
      </c>
      <c r="BP20" s="165">
        <v>16</v>
      </c>
      <c r="BQ20" s="165">
        <v>4142</v>
      </c>
      <c r="BR20" s="174">
        <v>5238</v>
      </c>
      <c r="BS20" s="153">
        <f t="shared" si="30"/>
        <v>126.5</v>
      </c>
      <c r="BT20" s="123">
        <f t="shared" si="36"/>
        <v>1096</v>
      </c>
      <c r="BU20" s="110"/>
      <c r="BV20" s="110"/>
      <c r="BW20" s="106"/>
      <c r="BX20" s="111"/>
      <c r="BY20" s="110"/>
      <c r="BZ20" s="114"/>
      <c r="CA20" s="106"/>
      <c r="CB20" s="111"/>
      <c r="CC20" s="113"/>
      <c r="CD20" s="113"/>
      <c r="CE20" s="107"/>
    </row>
    <row r="21" spans="1:83" ht="21.75" customHeight="1">
      <c r="A21" s="164" t="s">
        <v>84</v>
      </c>
      <c r="B21" s="165">
        <v>2000</v>
      </c>
      <c r="C21" s="166">
        <v>2011</v>
      </c>
      <c r="D21" s="152">
        <f t="shared" si="0"/>
        <v>100.55000000000001</v>
      </c>
      <c r="E21" s="123">
        <f t="shared" si="1"/>
        <v>11</v>
      </c>
      <c r="F21" s="165">
        <v>1214</v>
      </c>
      <c r="G21" s="165">
        <v>1147</v>
      </c>
      <c r="H21" s="152">
        <f t="shared" si="2"/>
        <v>94.48105436573312</v>
      </c>
      <c r="I21" s="123">
        <f t="shared" si="3"/>
        <v>-67</v>
      </c>
      <c r="J21" s="165">
        <v>1684</v>
      </c>
      <c r="K21" s="165">
        <v>1839</v>
      </c>
      <c r="L21" s="152">
        <f t="shared" si="4"/>
        <v>109.2042755344418</v>
      </c>
      <c r="M21" s="123">
        <f t="shared" si="5"/>
        <v>155</v>
      </c>
      <c r="N21" s="165">
        <v>1260</v>
      </c>
      <c r="O21" s="165">
        <v>1427</v>
      </c>
      <c r="P21" s="152">
        <f t="shared" si="6"/>
        <v>113.25396825396825</v>
      </c>
      <c r="Q21" s="123">
        <f t="shared" si="7"/>
        <v>167</v>
      </c>
      <c r="R21" s="167">
        <f t="shared" si="37"/>
        <v>74.8</v>
      </c>
      <c r="S21" s="167">
        <f t="shared" si="31"/>
        <v>77.6</v>
      </c>
      <c r="T21" s="152">
        <f t="shared" si="32"/>
        <v>2.799999999999997</v>
      </c>
      <c r="U21" s="165">
        <v>211</v>
      </c>
      <c r="V21" s="168">
        <v>261</v>
      </c>
      <c r="W21" s="153">
        <f t="shared" si="8"/>
        <v>123.69668246445498</v>
      </c>
      <c r="X21" s="123">
        <f t="shared" si="9"/>
        <v>50</v>
      </c>
      <c r="Y21" s="168">
        <v>5376</v>
      </c>
      <c r="Z21" s="192">
        <v>7686</v>
      </c>
      <c r="AA21" s="153">
        <f t="shared" si="33"/>
        <v>142.96875</v>
      </c>
      <c r="AB21" s="154">
        <f t="shared" si="10"/>
        <v>2310</v>
      </c>
      <c r="AC21" s="165">
        <v>1912</v>
      </c>
      <c r="AD21" s="189">
        <v>1884</v>
      </c>
      <c r="AE21" s="153">
        <f t="shared" si="11"/>
        <v>98.5355648535565</v>
      </c>
      <c r="AF21" s="123">
        <f t="shared" si="12"/>
        <v>-28</v>
      </c>
      <c r="AG21" s="165">
        <v>2012</v>
      </c>
      <c r="AH21" s="191">
        <v>4707</v>
      </c>
      <c r="AI21" s="152">
        <f t="shared" si="13"/>
        <v>233.94632206759445</v>
      </c>
      <c r="AJ21" s="123">
        <f t="shared" si="14"/>
        <v>2695</v>
      </c>
      <c r="AK21" s="165">
        <v>153</v>
      </c>
      <c r="AL21" s="165">
        <v>239</v>
      </c>
      <c r="AM21" s="153">
        <f t="shared" si="15"/>
        <v>156.20915032679738</v>
      </c>
      <c r="AN21" s="123">
        <f t="shared" si="16"/>
        <v>86</v>
      </c>
      <c r="AO21" s="158">
        <f t="shared" si="17"/>
        <v>642</v>
      </c>
      <c r="AP21" s="159">
        <f t="shared" si="18"/>
        <v>634</v>
      </c>
      <c r="AQ21" s="160">
        <f t="shared" si="19"/>
        <v>424</v>
      </c>
      <c r="AR21" s="160">
        <f t="shared" si="20"/>
        <v>412</v>
      </c>
      <c r="AS21" s="169">
        <v>656</v>
      </c>
      <c r="AT21" s="169">
        <v>645</v>
      </c>
      <c r="AU21" s="162">
        <f t="shared" si="34"/>
        <v>98.3</v>
      </c>
      <c r="AV21" s="161">
        <f t="shared" si="21"/>
        <v>-11</v>
      </c>
      <c r="AW21" s="170">
        <v>4856</v>
      </c>
      <c r="AX21" s="165">
        <v>5012</v>
      </c>
      <c r="AY21" s="153">
        <f t="shared" si="22"/>
        <v>103.2</v>
      </c>
      <c r="AZ21" s="123">
        <f t="shared" si="23"/>
        <v>156</v>
      </c>
      <c r="BA21" s="165">
        <v>934</v>
      </c>
      <c r="BB21" s="165">
        <v>965</v>
      </c>
      <c r="BC21" s="153">
        <f t="shared" si="24"/>
        <v>103.31905781584582</v>
      </c>
      <c r="BD21" s="123">
        <f t="shared" si="25"/>
        <v>31</v>
      </c>
      <c r="BE21" s="165">
        <v>745</v>
      </c>
      <c r="BF21" s="165">
        <v>788</v>
      </c>
      <c r="BG21" s="153">
        <f t="shared" si="26"/>
        <v>105.77181208053692</v>
      </c>
      <c r="BH21" s="123">
        <f t="shared" si="27"/>
        <v>43</v>
      </c>
      <c r="BI21" s="171">
        <v>3245</v>
      </c>
      <c r="BJ21" s="165">
        <v>3895</v>
      </c>
      <c r="BK21" s="123">
        <f t="shared" si="35"/>
        <v>650</v>
      </c>
      <c r="BL21" s="165">
        <v>1755</v>
      </c>
      <c r="BM21" s="165">
        <v>1485</v>
      </c>
      <c r="BN21" s="153">
        <f t="shared" si="28"/>
        <v>84.6</v>
      </c>
      <c r="BO21" s="123">
        <f t="shared" si="29"/>
        <v>-270</v>
      </c>
      <c r="BP21" s="165">
        <v>101</v>
      </c>
      <c r="BQ21" s="165">
        <v>5138</v>
      </c>
      <c r="BR21" s="174">
        <v>6613</v>
      </c>
      <c r="BS21" s="153">
        <f t="shared" si="30"/>
        <v>128.7</v>
      </c>
      <c r="BT21" s="123">
        <f t="shared" si="36"/>
        <v>1475</v>
      </c>
      <c r="BU21" s="110"/>
      <c r="BV21" s="110"/>
      <c r="BW21" s="106"/>
      <c r="BX21" s="111"/>
      <c r="BY21" s="110"/>
      <c r="BZ21" s="114"/>
      <c r="CA21" s="106"/>
      <c r="CB21" s="111"/>
      <c r="CC21" s="113"/>
      <c r="CD21" s="113"/>
      <c r="CE21" s="107"/>
    </row>
    <row r="22" spans="1:83" ht="21.75" customHeight="1">
      <c r="A22" s="164" t="s">
        <v>85</v>
      </c>
      <c r="B22" s="165">
        <v>611</v>
      </c>
      <c r="C22" s="166">
        <v>625</v>
      </c>
      <c r="D22" s="152">
        <f t="shared" si="0"/>
        <v>102.29132569558101</v>
      </c>
      <c r="E22" s="123">
        <f t="shared" si="1"/>
        <v>14</v>
      </c>
      <c r="F22" s="165">
        <v>294</v>
      </c>
      <c r="G22" s="165">
        <v>348</v>
      </c>
      <c r="H22" s="152">
        <f t="shared" si="2"/>
        <v>118.36734693877551</v>
      </c>
      <c r="I22" s="123">
        <f t="shared" si="3"/>
        <v>54</v>
      </c>
      <c r="J22" s="165">
        <v>470</v>
      </c>
      <c r="K22" s="165">
        <v>411</v>
      </c>
      <c r="L22" s="152">
        <f t="shared" si="4"/>
        <v>87.44680851063829</v>
      </c>
      <c r="M22" s="123">
        <f t="shared" si="5"/>
        <v>-59</v>
      </c>
      <c r="N22" s="165">
        <v>267</v>
      </c>
      <c r="O22" s="165">
        <v>196</v>
      </c>
      <c r="P22" s="152">
        <f t="shared" si="6"/>
        <v>73.40823970037454</v>
      </c>
      <c r="Q22" s="123">
        <f t="shared" si="7"/>
        <v>-71</v>
      </c>
      <c r="R22" s="167">
        <f t="shared" si="37"/>
        <v>56.8</v>
      </c>
      <c r="S22" s="167">
        <f t="shared" si="31"/>
        <v>47.7</v>
      </c>
      <c r="T22" s="152">
        <f t="shared" si="32"/>
        <v>-9.099999999999994</v>
      </c>
      <c r="U22" s="165">
        <v>74</v>
      </c>
      <c r="V22" s="168">
        <v>93</v>
      </c>
      <c r="W22" s="153">
        <f t="shared" si="8"/>
        <v>125.67567567567568</v>
      </c>
      <c r="X22" s="123">
        <f t="shared" si="9"/>
        <v>19</v>
      </c>
      <c r="Y22" s="168">
        <v>1121</v>
      </c>
      <c r="Z22" s="192">
        <v>1309</v>
      </c>
      <c r="AA22" s="153">
        <f t="shared" si="33"/>
        <v>116.7707404103479</v>
      </c>
      <c r="AB22" s="154">
        <f t="shared" si="10"/>
        <v>188</v>
      </c>
      <c r="AC22" s="165">
        <v>495</v>
      </c>
      <c r="AD22" s="189">
        <v>568</v>
      </c>
      <c r="AE22" s="153">
        <f t="shared" si="11"/>
        <v>114.74747474747475</v>
      </c>
      <c r="AF22" s="123">
        <f t="shared" si="12"/>
        <v>73</v>
      </c>
      <c r="AG22" s="165">
        <v>174</v>
      </c>
      <c r="AH22" s="191">
        <v>326</v>
      </c>
      <c r="AI22" s="152">
        <f t="shared" si="13"/>
        <v>187.35632183908046</v>
      </c>
      <c r="AJ22" s="123">
        <f t="shared" si="14"/>
        <v>152</v>
      </c>
      <c r="AK22" s="165">
        <v>65</v>
      </c>
      <c r="AL22" s="165">
        <v>128</v>
      </c>
      <c r="AM22" s="153">
        <f t="shared" si="15"/>
        <v>196.92307692307693</v>
      </c>
      <c r="AN22" s="123">
        <f t="shared" si="16"/>
        <v>63</v>
      </c>
      <c r="AO22" s="158">
        <f t="shared" si="17"/>
        <v>215</v>
      </c>
      <c r="AP22" s="159">
        <f t="shared" si="18"/>
        <v>182</v>
      </c>
      <c r="AQ22" s="160">
        <f t="shared" si="19"/>
        <v>203</v>
      </c>
      <c r="AR22" s="160">
        <f t="shared" si="20"/>
        <v>215</v>
      </c>
      <c r="AS22" s="169">
        <v>107</v>
      </c>
      <c r="AT22" s="169">
        <v>97</v>
      </c>
      <c r="AU22" s="162">
        <f t="shared" si="34"/>
        <v>90.7</v>
      </c>
      <c r="AV22" s="161">
        <f t="shared" si="21"/>
        <v>-10</v>
      </c>
      <c r="AW22" s="170">
        <v>505</v>
      </c>
      <c r="AX22" s="165">
        <v>439</v>
      </c>
      <c r="AY22" s="153">
        <f t="shared" si="22"/>
        <v>86.9</v>
      </c>
      <c r="AZ22" s="123">
        <f t="shared" si="23"/>
        <v>-66</v>
      </c>
      <c r="BA22" s="165">
        <v>193</v>
      </c>
      <c r="BB22" s="165">
        <v>228</v>
      </c>
      <c r="BC22" s="153">
        <f t="shared" si="24"/>
        <v>118.13471502590673</v>
      </c>
      <c r="BD22" s="123">
        <f t="shared" si="25"/>
        <v>35</v>
      </c>
      <c r="BE22" s="165">
        <v>146</v>
      </c>
      <c r="BF22" s="165">
        <v>187</v>
      </c>
      <c r="BG22" s="153">
        <f t="shared" si="26"/>
        <v>128.08219178082192</v>
      </c>
      <c r="BH22" s="123">
        <f t="shared" si="27"/>
        <v>41</v>
      </c>
      <c r="BI22" s="171">
        <v>1839</v>
      </c>
      <c r="BJ22" s="165">
        <v>2507</v>
      </c>
      <c r="BK22" s="123">
        <f t="shared" si="35"/>
        <v>668</v>
      </c>
      <c r="BL22" s="165">
        <v>35</v>
      </c>
      <c r="BM22" s="165">
        <v>46</v>
      </c>
      <c r="BN22" s="153">
        <f t="shared" si="28"/>
        <v>131.4</v>
      </c>
      <c r="BO22" s="123">
        <f t="shared" si="29"/>
        <v>11</v>
      </c>
      <c r="BP22" s="165">
        <v>4</v>
      </c>
      <c r="BQ22" s="165">
        <v>4035</v>
      </c>
      <c r="BR22" s="174">
        <v>4841</v>
      </c>
      <c r="BS22" s="153">
        <f t="shared" si="30"/>
        <v>120</v>
      </c>
      <c r="BT22" s="123">
        <f t="shared" si="36"/>
        <v>806</v>
      </c>
      <c r="BU22" s="110"/>
      <c r="BV22" s="110"/>
      <c r="BW22" s="106"/>
      <c r="BX22" s="111"/>
      <c r="BY22" s="110"/>
      <c r="BZ22" s="114"/>
      <c r="CA22" s="106"/>
      <c r="CB22" s="111"/>
      <c r="CC22" s="113"/>
      <c r="CD22" s="113"/>
      <c r="CE22" s="107"/>
    </row>
    <row r="23" spans="1:72" ht="21.7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 t="s">
        <v>102</v>
      </c>
      <c r="AA23" s="175"/>
      <c r="AB23" s="175"/>
      <c r="AC23" s="124"/>
      <c r="AD23" s="124"/>
      <c r="AE23" s="124"/>
      <c r="AF23" s="124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</row>
    <row r="24" spans="1:72" ht="1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</row>
  </sheetData>
  <sheetProtection/>
  <mergeCells count="77">
    <mergeCell ref="F3:I3"/>
    <mergeCell ref="F4:I5"/>
    <mergeCell ref="AC3:AJ3"/>
    <mergeCell ref="AC4:AF5"/>
    <mergeCell ref="AG4:AJ5"/>
    <mergeCell ref="BE3:BH3"/>
    <mergeCell ref="BE4:BH5"/>
    <mergeCell ref="Y3:AB5"/>
    <mergeCell ref="AK3:AN5"/>
    <mergeCell ref="AS3:AV5"/>
    <mergeCell ref="BR6:BR7"/>
    <mergeCell ref="BS6:BT6"/>
    <mergeCell ref="B1:T1"/>
    <mergeCell ref="BP1:BT1"/>
    <mergeCell ref="B2:T2"/>
    <mergeCell ref="BI3:BK5"/>
    <mergeCell ref="BI6:BI7"/>
    <mergeCell ref="U3:X5"/>
    <mergeCell ref="BJ6:BJ7"/>
    <mergeCell ref="BK6:BK7"/>
    <mergeCell ref="A3:A7"/>
    <mergeCell ref="B3:E5"/>
    <mergeCell ref="J3:M5"/>
    <mergeCell ref="N3:Q5"/>
    <mergeCell ref="R3:T5"/>
    <mergeCell ref="J6:J7"/>
    <mergeCell ref="K6:K7"/>
    <mergeCell ref="L6:M6"/>
    <mergeCell ref="N6:N7"/>
    <mergeCell ref="B6:B7"/>
    <mergeCell ref="AW3:AZ5"/>
    <mergeCell ref="BA3:BD5"/>
    <mergeCell ref="AQ4:AR5"/>
    <mergeCell ref="BL3:BP4"/>
    <mergeCell ref="BQ3:BT5"/>
    <mergeCell ref="BL5:BO5"/>
    <mergeCell ref="C6:C7"/>
    <mergeCell ref="D6:E6"/>
    <mergeCell ref="F6:F7"/>
    <mergeCell ref="G6:G7"/>
    <mergeCell ref="H6:I6"/>
    <mergeCell ref="O6:O7"/>
    <mergeCell ref="P6:Q6"/>
    <mergeCell ref="R6:R7"/>
    <mergeCell ref="S6:S7"/>
    <mergeCell ref="T6:T7"/>
    <mergeCell ref="U6:U7"/>
    <mergeCell ref="V6:V7"/>
    <mergeCell ref="W6:X6"/>
    <mergeCell ref="Y6:Y7"/>
    <mergeCell ref="Z6:Z7"/>
    <mergeCell ref="AA6:AB6"/>
    <mergeCell ref="AC6:AC7"/>
    <mergeCell ref="AD6:AD7"/>
    <mergeCell ref="AE6:AF6"/>
    <mergeCell ref="AG6:AG7"/>
    <mergeCell ref="AH6:AH7"/>
    <mergeCell ref="AI6:AJ6"/>
    <mergeCell ref="AK6:AK7"/>
    <mergeCell ref="AL6:AL7"/>
    <mergeCell ref="BM6:BM7"/>
    <mergeCell ref="AM6:AN6"/>
    <mergeCell ref="AS6:AS7"/>
    <mergeCell ref="AT6:AT7"/>
    <mergeCell ref="AU6:AV6"/>
    <mergeCell ref="AW6:AX6"/>
    <mergeCell ref="AY6:AZ6"/>
    <mergeCell ref="BN6:BO6"/>
    <mergeCell ref="BA6:BA7"/>
    <mergeCell ref="BB6:BB7"/>
    <mergeCell ref="BC6:BD6"/>
    <mergeCell ref="BP6:BP7"/>
    <mergeCell ref="BQ6:BQ7"/>
    <mergeCell ref="BE6:BE7"/>
    <mergeCell ref="BF6:BF7"/>
    <mergeCell ref="BG6:BH6"/>
    <mergeCell ref="BL6:BL7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Чобанюк Алла К.</cp:lastModifiedBy>
  <cp:lastPrinted>2019-09-06T13:23:11Z</cp:lastPrinted>
  <dcterms:created xsi:type="dcterms:W3CDTF">2017-11-17T08:56:41Z</dcterms:created>
  <dcterms:modified xsi:type="dcterms:W3CDTF">2019-09-13T11:00:59Z</dcterms:modified>
  <cp:category/>
  <cp:version/>
  <cp:contentType/>
  <cp:contentStatus/>
</cp:coreProperties>
</file>