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7425" tabRatio="573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'2'!$B$1:$F$21</definedName>
    <definedName name="_xlnm.Print_Area" localSheetId="2">'3'!$A$1:$E$25</definedName>
    <definedName name="_xlnm.Print_Area" localSheetId="3">'4'!$A$1:$E$15</definedName>
    <definedName name="_xlnm.Print_Area" localSheetId="4">'5'!$A$1:$E$41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<sst xmlns="http://schemas.openxmlformats.org/spreadsheetml/2006/main" count="237" uniqueCount="169">
  <si>
    <t>Показник</t>
  </si>
  <si>
    <t>зміна значення</t>
  </si>
  <si>
    <t>%</t>
  </si>
  <si>
    <t xml:space="preserve"> </t>
  </si>
  <si>
    <t>Середній розмір заробітної плати у вакансіях, грн.</t>
  </si>
  <si>
    <t>Кількість вакансій, одиниць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</si>
  <si>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</si>
  <si>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</si>
  <si>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</si>
  <si>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</si>
  <si>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</si>
  <si>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</si>
  <si>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</si>
  <si>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</si>
  <si>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</si>
  <si>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</si>
  <si>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</si>
  <si>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</si>
  <si>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</si>
  <si>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</si>
  <si>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</si>
  <si>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</si>
  <si>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</si>
  <si>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</si>
  <si>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</si>
  <si>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</si>
  <si>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</si>
  <si>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</si>
  <si>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</si>
  <si>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</si>
  <si>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</si>
  <si>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</si>
  <si>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</si>
  <si>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</si>
  <si>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</si>
  <si>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</si>
  <si>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</si>
  <si>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</si>
  <si>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</si>
  <si>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</si>
  <si>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</si>
  <si>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Вижницький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</si>
  <si>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</si>
  <si>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</si>
  <si>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</si>
  <si>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</si>
  <si>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</si>
  <si>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Путильський</t>
  </si>
  <si>
    <t>Сокирянський</t>
  </si>
  <si>
    <t>Сторожинецький</t>
  </si>
  <si>
    <t>Хотинський</t>
  </si>
  <si>
    <t>м.Новодністровськ</t>
  </si>
  <si>
    <t>Чернівецька область</t>
  </si>
  <si>
    <t>Чернівецька область - всього</t>
  </si>
  <si>
    <t xml:space="preserve"> + (-)                           особи</t>
  </si>
  <si>
    <t>Економічна активність населення по Чернівецькій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</si>
  <si>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</si>
  <si>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 України</t>
  </si>
  <si>
    <t>2010 р.</t>
  </si>
  <si>
    <t>2011р.</t>
  </si>
  <si>
    <t>2012р.</t>
  </si>
  <si>
    <t>2013 р.</t>
  </si>
  <si>
    <t>2014р.</t>
  </si>
  <si>
    <t>2015р.</t>
  </si>
  <si>
    <t>2016р.</t>
  </si>
  <si>
    <t>в середньому за період</t>
  </si>
  <si>
    <t>Рівень економічної активності населення, (%)</t>
  </si>
  <si>
    <t>Населення, зайняте економічною діяльністю,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</si>
  <si>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</si>
  <si>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</si>
  <si>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</si>
  <si>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2017р.</t>
  </si>
  <si>
    <t>2018 рік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</si>
  <si>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</si>
  <si>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</si>
  <si>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Питова вага працевлаштованих до набуття статусу безробітного,%</t>
  </si>
  <si>
    <t>у т.ч.</t>
  </si>
  <si>
    <t>Чисельність безробітних,                                   які проходили профнавчання,                                осіб</t>
  </si>
  <si>
    <t>Кількість роботодавців, які надали інформацію про вакансії</t>
  </si>
  <si>
    <t>Мають статус безробітного                                       на кінець періоду, осіб</t>
  </si>
  <si>
    <t>Кількість вакансій на кінець періоду, одиниць</t>
  </si>
  <si>
    <t>Працевлаштування безробітних (в т.ч. самос, за направ, ЦПХ)</t>
  </si>
  <si>
    <t>у порівнянні з минулим роком</t>
  </si>
  <si>
    <t>різ-ниця</t>
  </si>
  <si>
    <t>Усього</t>
  </si>
  <si>
    <t>за формою 3-ПН</t>
  </si>
  <si>
    <t>з інших джерел</t>
  </si>
  <si>
    <t xml:space="preserve"> + (-)</t>
  </si>
  <si>
    <t>Діяльність Чернівецької обласної служби зайнятості</t>
  </si>
  <si>
    <t>Економічно неактивне населення, (тис.осіб)</t>
  </si>
  <si>
    <t>Економічно активне населення, (тис.осіб)</t>
  </si>
  <si>
    <t>Назва філій   ЧОЦЗ</t>
  </si>
  <si>
    <t xml:space="preserve"> Вижницька </t>
  </si>
  <si>
    <t xml:space="preserve"> Герцаївська </t>
  </si>
  <si>
    <t xml:space="preserve"> Глибоцька </t>
  </si>
  <si>
    <t xml:space="preserve"> Заставнівська</t>
  </si>
  <si>
    <t xml:space="preserve"> Кельменецька </t>
  </si>
  <si>
    <t xml:space="preserve"> Кіцманська </t>
  </si>
  <si>
    <t xml:space="preserve"> Новоселицька </t>
  </si>
  <si>
    <t xml:space="preserve"> Путильська </t>
  </si>
  <si>
    <t xml:space="preserve"> Сокирянська</t>
  </si>
  <si>
    <t xml:space="preserve"> Сторожинецька</t>
  </si>
  <si>
    <t xml:space="preserve"> Хотинська </t>
  </si>
  <si>
    <t xml:space="preserve"> Чернiвецька </t>
  </si>
  <si>
    <t xml:space="preserve"> Новоднiстровська </t>
  </si>
  <si>
    <t>х</t>
  </si>
  <si>
    <t>Новоселицький</t>
  </si>
  <si>
    <t>м.Чернівці</t>
  </si>
  <si>
    <t>2019 рік</t>
  </si>
  <si>
    <t>Надання послуг Чернівецькою обласною службою зайнятості</t>
  </si>
  <si>
    <t>Чернівецька область - усього</t>
  </si>
  <si>
    <t>Станом на дату</t>
  </si>
  <si>
    <t>Мали статус безробітного, осіб</t>
  </si>
  <si>
    <t>зареєстровано з початку року, осіб</t>
  </si>
  <si>
    <t>Кількість осіб, охоплених профорієнтаційними послугами, осіб</t>
  </si>
  <si>
    <t>з низ особи</t>
  </si>
  <si>
    <t>які мали статус безробітного, осіб</t>
  </si>
  <si>
    <t>які навчаються в навчальних закладах різних типів</t>
  </si>
  <si>
    <t>Чисельність осіб, які брали участь у громадських та інших роботах тимчасового характеру, осіб</t>
  </si>
  <si>
    <t>з них</t>
  </si>
  <si>
    <t>отримують допомогу по безробіттю, осіб</t>
  </si>
  <si>
    <t>середній розмір допомоги по безробіттю, грн.</t>
  </si>
  <si>
    <t>2018р.</t>
  </si>
  <si>
    <t xml:space="preserve">                                </t>
  </si>
  <si>
    <t>-</t>
  </si>
  <si>
    <t>0 осіб</t>
  </si>
  <si>
    <t>Інформація щодо запланованого масового вивільнення працівників  за січень-травенеь 2018-2019 р.р.</t>
  </si>
  <si>
    <t>Інформація щодо запланованого масового вивільнення працівників                                                                                            за січень-травень 2018-2019 р.р.</t>
  </si>
  <si>
    <t>Інформація щодо запланованого масового вивільнення працівників                                                                                             за січень-травень 2018-2019 р.р.</t>
  </si>
  <si>
    <t>за січень-травень 2018-2019 р.р.</t>
  </si>
  <si>
    <t>на             1 червня 2018 рік</t>
  </si>
  <si>
    <t>на 1 червня 2019 рік</t>
  </si>
  <si>
    <t>у січні-травні 2018 - 2019 рр.</t>
  </si>
  <si>
    <t xml:space="preserve"> 5,2 в.п.</t>
  </si>
  <si>
    <t>659 грн.</t>
  </si>
  <si>
    <t>1190 грн.</t>
  </si>
  <si>
    <t>Мали статус безробітного, особи</t>
  </si>
  <si>
    <t xml:space="preserve"> у т.ч. зареєстровано з початку року</t>
  </si>
  <si>
    <t>Всього отримали роботу (у т.ч. до набуття статусу безробітного),  особи</t>
  </si>
  <si>
    <t xml:space="preserve"> Працевлаштовано до набуття статусу безробітного, особи</t>
  </si>
  <si>
    <t xml:space="preserve"> Питома вага працевлаштованих до набуття статусу безробітного, %</t>
  </si>
  <si>
    <t xml:space="preserve"> Працевлаштовано безробітних за направленням служби зайнятості</t>
  </si>
  <si>
    <t xml:space="preserve"> -шляхом одноразової виплати допомоги по безробіттю, особи</t>
  </si>
  <si>
    <t>-працевлаштовано з компенсацією витрат роботодавцю єдиного внеску, особи</t>
  </si>
  <si>
    <t>Проходили професійне навчання безробітні, особи</t>
  </si>
  <si>
    <t>Рівень працевлаштування після закінчення профнавчання, %</t>
  </si>
  <si>
    <t xml:space="preserve">  з них в ЦПТО,  особи</t>
  </si>
  <si>
    <t>Рівень працевлаштування після закінчення навчання в ЦПТО, %</t>
  </si>
  <si>
    <t>Всього отримали ваучер на навчання,  осіб</t>
  </si>
  <si>
    <t>Всього брали участь у громадських та інших роботах тимчасового характеру,  осіб</t>
  </si>
  <si>
    <t xml:space="preserve"> Безробітних, осіб</t>
  </si>
  <si>
    <t>Кількість осіб, охоплених профорієнтаційними послугами, особи</t>
  </si>
  <si>
    <t>Отримували допомогу по безробіттю,особи</t>
  </si>
  <si>
    <t>Кількість довготривалих безробітних,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</si>
  <si>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</si>
  <si>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</si>
  <si>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одиниць</t>
  </si>
  <si>
    <t xml:space="preserve"> з них зареєстровано з початку року</t>
  </si>
  <si>
    <t>Кількість укомплектованих вакансій, одиниць</t>
  </si>
  <si>
    <t>Рівень укомплектування вакансій, %</t>
  </si>
  <si>
    <t>0,6 в.п.</t>
  </si>
  <si>
    <t>-2,5 в.п.</t>
  </si>
  <si>
    <t>-0,9 в.п.</t>
  </si>
  <si>
    <t>-5,4 в.п.</t>
  </si>
  <si>
    <t>Отримували допомогу по безробіттю, особи</t>
  </si>
  <si>
    <t>Середній розмір допомоги по безробіттю,  у травні, грн.</t>
  </si>
  <si>
    <t>Кількість вакансій по формі 3-ПН, одиниць</t>
  </si>
  <si>
    <t>Пропозиції роботи, отримані з інших джерел,  одиниць</t>
  </si>
  <si>
    <t>Кількість безробітних на одну вакансію, особи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</si>
</sst>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00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4"/>
      <name val="Times New Roman Cyr"/>
      <family val="0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u val="single"/>
      <sz val="11"/>
      <color indexed="25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1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" borderId="0" applyNumberFormat="0" applyBorder="0" applyAlignment="0" applyProtection="0"/>
    <xf numFmtId="0" fontId="0" fillId="20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4" borderId="0" applyNumberFormat="0" applyBorder="0" applyAlignment="0" applyProtection="0"/>
    <xf numFmtId="0" fontId="1" fillId="7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25" borderId="0" applyNumberFormat="0" applyBorder="0" applyAlignment="0" applyProtection="0"/>
    <xf numFmtId="0" fontId="37" fillId="16" borderId="0" applyNumberFormat="0" applyBorder="0" applyAlignment="0" applyProtection="0"/>
    <xf numFmtId="0" fontId="37" fillId="2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" borderId="0" applyNumberFormat="0" applyBorder="0" applyAlignment="0" applyProtection="0"/>
    <xf numFmtId="0" fontId="37" fillId="28" borderId="0" applyNumberFormat="0" applyBorder="0" applyAlignment="0" applyProtection="0"/>
    <xf numFmtId="0" fontId="37" fillId="5" borderId="0" applyNumberFormat="0" applyBorder="0" applyAlignment="0" applyProtection="0"/>
    <xf numFmtId="0" fontId="79" fillId="29" borderId="0" applyNumberFormat="0" applyBorder="0" applyAlignment="0" applyProtection="0"/>
    <xf numFmtId="0" fontId="37" fillId="2" borderId="0" applyNumberFormat="0" applyBorder="0" applyAlignment="0" applyProtection="0"/>
    <xf numFmtId="0" fontId="79" fillId="30" borderId="0" applyNumberFormat="0" applyBorder="0" applyAlignment="0" applyProtection="0"/>
    <xf numFmtId="0" fontId="37" fillId="25" borderId="0" applyNumberFormat="0" applyBorder="0" applyAlignment="0" applyProtection="0"/>
    <xf numFmtId="0" fontId="79" fillId="31" borderId="0" applyNumberFormat="0" applyBorder="0" applyAlignment="0" applyProtection="0"/>
    <xf numFmtId="0" fontId="37" fillId="26" borderId="0" applyNumberFormat="0" applyBorder="0" applyAlignment="0" applyProtection="0"/>
    <xf numFmtId="0" fontId="79" fillId="32" borderId="0" applyNumberFormat="0" applyBorder="0" applyAlignment="0" applyProtection="0"/>
    <xf numFmtId="0" fontId="37" fillId="18" borderId="0" applyNumberFormat="0" applyBorder="0" applyAlignment="0" applyProtection="0"/>
    <xf numFmtId="0" fontId="79" fillId="33" borderId="0" applyNumberFormat="0" applyBorder="0" applyAlignment="0" applyProtection="0"/>
    <xf numFmtId="0" fontId="37" fillId="2" borderId="0" applyNumberFormat="0" applyBorder="0" applyAlignment="0" applyProtection="0"/>
    <xf numFmtId="0" fontId="79" fillId="34" borderId="0" applyNumberFormat="0" applyBorder="0" applyAlignment="0" applyProtection="0"/>
    <xf numFmtId="0" fontId="37" fillId="5" borderId="0" applyNumberFormat="0" applyBorder="0" applyAlignment="0" applyProtection="0"/>
    <xf numFmtId="0" fontId="37" fillId="27" borderId="0" applyNumberFormat="0" applyBorder="0" applyAlignment="0" applyProtection="0"/>
    <xf numFmtId="0" fontId="37" fillId="35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40" borderId="0" applyNumberFormat="0" applyBorder="0" applyAlignment="0" applyProtection="0"/>
    <xf numFmtId="0" fontId="40" fillId="16" borderId="1" applyNumberFormat="0" applyAlignment="0" applyProtection="0"/>
    <xf numFmtId="0" fontId="52" fillId="6" borderId="1" applyNumberFormat="0" applyAlignment="0" applyProtection="0"/>
    <xf numFmtId="0" fontId="44" fillId="36" borderId="2" applyNumberFormat="0" applyAlignment="0" applyProtection="0"/>
    <xf numFmtId="0" fontId="47" fillId="0" borderId="0" applyNumberFormat="0" applyFill="0" applyBorder="0" applyAlignment="0" applyProtection="0"/>
    <xf numFmtId="0" fontId="49" fillId="9" borderId="0" applyNumberFormat="0" applyBorder="0" applyAlignment="0" applyProtection="0"/>
    <xf numFmtId="0" fontId="49" fillId="2" borderId="0" applyNumberFormat="0" applyBorder="0" applyAlignment="0" applyProtection="0"/>
    <xf numFmtId="0" fontId="41" fillId="0" borderId="3" applyNumberFormat="0" applyFill="0" applyAlignment="0" applyProtection="0"/>
    <xf numFmtId="0" fontId="53" fillId="0" borderId="4" applyNumberFormat="0" applyFill="0" applyAlignment="0" applyProtection="0"/>
    <xf numFmtId="0" fontId="42" fillId="0" borderId="5" applyNumberFormat="0" applyFill="0" applyAlignment="0" applyProtection="0"/>
    <xf numFmtId="0" fontId="54" fillId="0" borderId="6" applyNumberFormat="0" applyFill="0" applyAlignment="0" applyProtection="0"/>
    <xf numFmtId="0" fontId="43" fillId="0" borderId="7" applyNumberFormat="0" applyFill="0" applyAlignment="0" applyProtection="0"/>
    <xf numFmtId="0" fontId="55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8" fillId="4" borderId="1" applyNumberFormat="0" applyAlignment="0" applyProtection="0"/>
    <xf numFmtId="0" fontId="38" fillId="17" borderId="1" applyNumberFormat="0" applyAlignment="0" applyProtection="0"/>
    <xf numFmtId="0" fontId="48" fillId="0" borderId="9" applyNumberFormat="0" applyFill="0" applyAlignment="0" applyProtection="0"/>
    <xf numFmtId="0" fontId="51" fillId="0" borderId="10" applyNumberFormat="0" applyFill="0" applyAlignment="0" applyProtection="0"/>
    <xf numFmtId="0" fontId="45" fillId="17" borderId="0" applyNumberFormat="0" applyBorder="0" applyAlignment="0" applyProtection="0"/>
    <xf numFmtId="0" fontId="56" fillId="17" borderId="0" applyNumberFormat="0" applyBorder="0" applyAlignment="0" applyProtection="0"/>
    <xf numFmtId="0" fontId="1" fillId="7" borderId="11" applyNumberFormat="0" applyFont="0" applyAlignment="0" applyProtection="0"/>
    <xf numFmtId="0" fontId="10" fillId="7" borderId="11" applyNumberFormat="0" applyFont="0" applyAlignment="0" applyProtection="0"/>
    <xf numFmtId="0" fontId="39" fillId="16" borderId="12" applyNumberFormat="0" applyAlignment="0" applyProtection="0"/>
    <xf numFmtId="0" fontId="39" fillId="6" borderId="12" applyNumberFormat="0" applyAlignment="0" applyProtection="0"/>
    <xf numFmtId="0" fontId="79" fillId="41" borderId="0" applyNumberFormat="0" applyBorder="0" applyAlignment="0" applyProtection="0"/>
    <xf numFmtId="0" fontId="79" fillId="42" borderId="0" applyNumberFormat="0" applyBorder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80" fillId="47" borderId="13" applyNumberFormat="0" applyAlignment="0" applyProtection="0"/>
    <xf numFmtId="0" fontId="81" fillId="48" borderId="14" applyNumberFormat="0" applyAlignment="0" applyProtection="0"/>
    <xf numFmtId="0" fontId="82" fillId="48" borderId="13" applyNumberFormat="0" applyAlignment="0" applyProtection="0"/>
    <xf numFmtId="0" fontId="8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15" applyNumberFormat="0" applyFill="0" applyAlignment="0" applyProtection="0"/>
    <xf numFmtId="0" fontId="85" fillId="0" borderId="16" applyNumberFormat="0" applyFill="0" applyAlignment="0" applyProtection="0"/>
    <xf numFmtId="0" fontId="86" fillId="0" borderId="17" applyNumberFormat="0" applyFill="0" applyAlignment="0" applyProtection="0"/>
    <xf numFmtId="0" fontId="86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87" fillId="0" borderId="18" applyNumberFormat="0" applyFill="0" applyAlignment="0" applyProtection="0"/>
    <xf numFmtId="0" fontId="88" fillId="49" borderId="19" applyNumberFormat="0" applyAlignment="0" applyProtection="0"/>
    <xf numFmtId="0" fontId="89" fillId="0" borderId="0" applyNumberFormat="0" applyFill="0" applyBorder="0" applyAlignment="0" applyProtection="0"/>
    <xf numFmtId="0" fontId="90" fillId="50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92" fillId="0" borderId="0" applyNumberFormat="0" applyFill="0" applyBorder="0" applyAlignment="0" applyProtection="0"/>
    <xf numFmtId="0" fontId="93" fillId="51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52" borderId="20" applyNumberFormat="0" applyFont="0" applyAlignment="0" applyProtection="0"/>
    <xf numFmtId="9" fontId="0" fillId="0" borderId="0" applyFont="0" applyFill="0" applyBorder="0" applyAlignment="0" applyProtection="0"/>
    <xf numFmtId="0" fontId="95" fillId="0" borderId="21" applyNumberFormat="0" applyFill="0" applyAlignment="0" applyProtection="0"/>
    <xf numFmtId="0" fontId="33" fillId="0" borderId="0">
      <alignment/>
      <protection/>
    </xf>
    <xf numFmtId="0" fontId="96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97" fillId="53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2" fillId="0" borderId="0" xfId="151">
      <alignment/>
      <protection/>
    </xf>
    <xf numFmtId="0" fontId="2" fillId="54" borderId="0" xfId="151" applyFill="1">
      <alignment/>
      <protection/>
    </xf>
    <xf numFmtId="0" fontId="7" fillId="0" borderId="0" xfId="151" applyFont="1" applyAlignment="1">
      <alignment vertical="center"/>
      <protection/>
    </xf>
    <xf numFmtId="0" fontId="2" fillId="0" borderId="0" xfId="151" applyFont="1" applyAlignment="1">
      <alignment horizontal="left" vertical="center"/>
      <protection/>
    </xf>
    <xf numFmtId="0" fontId="2" fillId="0" borderId="0" xfId="151" applyAlignment="1">
      <alignment horizontal="center" vertical="center"/>
      <protection/>
    </xf>
    <xf numFmtId="0" fontId="2" fillId="0" borderId="0" xfId="151" applyFill="1">
      <alignment/>
      <protection/>
    </xf>
    <xf numFmtId="3" fontId="2" fillId="0" borderId="0" xfId="151" applyNumberFormat="1">
      <alignment/>
      <protection/>
    </xf>
    <xf numFmtId="0" fontId="2" fillId="55" borderId="0" xfId="151" applyFill="1">
      <alignment/>
      <protection/>
    </xf>
    <xf numFmtId="0" fontId="8" fillId="0" borderId="0" xfId="151" applyFont="1">
      <alignment/>
      <protection/>
    </xf>
    <xf numFmtId="0" fontId="2" fillId="0" borderId="0" xfId="151" applyBorder="1">
      <alignment/>
      <protection/>
    </xf>
    <xf numFmtId="1" fontId="2" fillId="0" borderId="0" xfId="154" applyNumberFormat="1" applyFont="1" applyFill="1" applyBorder="1" applyProtection="1">
      <alignment/>
      <protection locked="0"/>
    </xf>
    <xf numFmtId="0" fontId="5" fillId="0" borderId="22" xfId="152" applyFont="1" applyFill="1" applyBorder="1" applyAlignment="1">
      <alignment horizontal="center" vertical="center"/>
      <protection/>
    </xf>
    <xf numFmtId="0" fontId="19" fillId="0" borderId="0" xfId="160" applyFont="1" applyFill="1">
      <alignment/>
      <protection/>
    </xf>
    <xf numFmtId="0" fontId="21" fillId="0" borderId="0" xfId="160" applyFont="1" applyFill="1" applyBorder="1" applyAlignment="1">
      <alignment horizontal="center"/>
      <protection/>
    </xf>
    <xf numFmtId="0" fontId="21" fillId="0" borderId="0" xfId="160" applyFont="1" applyFill="1">
      <alignment/>
      <protection/>
    </xf>
    <xf numFmtId="0" fontId="23" fillId="0" borderId="0" xfId="160" applyFont="1" applyFill="1" applyAlignment="1">
      <alignment vertical="center"/>
      <protection/>
    </xf>
    <xf numFmtId="1" fontId="24" fillId="0" borderId="0" xfId="160" applyNumberFormat="1" applyFont="1" applyFill="1">
      <alignment/>
      <protection/>
    </xf>
    <xf numFmtId="0" fontId="24" fillId="0" borderId="0" xfId="160" applyFont="1" applyFill="1">
      <alignment/>
      <protection/>
    </xf>
    <xf numFmtId="0" fontId="23" fillId="0" borderId="0" xfId="160" applyFont="1" applyFill="1" applyAlignment="1">
      <alignment vertical="center" wrapText="1"/>
      <protection/>
    </xf>
    <xf numFmtId="0" fontId="24" fillId="0" borderId="0" xfId="160" applyFont="1" applyFill="1" applyAlignment="1">
      <alignment vertical="center"/>
      <protection/>
    </xf>
    <xf numFmtId="0" fontId="24" fillId="0" borderId="0" xfId="160" applyFont="1" applyFill="1" applyAlignment="1">
      <alignment horizontal="center"/>
      <protection/>
    </xf>
    <xf numFmtId="0" fontId="24" fillId="0" borderId="0" xfId="160" applyFont="1" applyFill="1" applyAlignment="1">
      <alignment wrapText="1"/>
      <protection/>
    </xf>
    <xf numFmtId="0" fontId="21" fillId="0" borderId="0" xfId="160" applyFont="1" applyFill="1" applyAlignment="1">
      <alignment vertical="center"/>
      <protection/>
    </xf>
    <xf numFmtId="3" fontId="28" fillId="0" borderId="0" xfId="160" applyNumberFormat="1" applyFont="1" applyFill="1" applyAlignment="1">
      <alignment horizontal="center" vertical="center"/>
      <protection/>
    </xf>
    <xf numFmtId="3" fontId="24" fillId="0" borderId="0" xfId="160" applyNumberFormat="1" applyFont="1" applyFill="1">
      <alignment/>
      <protection/>
    </xf>
    <xf numFmtId="173" fontId="24" fillId="0" borderId="0" xfId="160" applyNumberFormat="1" applyFont="1" applyFill="1">
      <alignment/>
      <protection/>
    </xf>
    <xf numFmtId="0" fontId="5" fillId="0" borderId="22" xfId="152" applyFont="1" applyFill="1" applyBorder="1" applyAlignment="1">
      <alignment horizontal="center" vertical="top" wrapText="1"/>
      <protection/>
    </xf>
    <xf numFmtId="0" fontId="2" fillId="0" borderId="0" xfId="157" applyFont="1" applyAlignment="1">
      <alignment vertical="top"/>
      <protection/>
    </xf>
    <xf numFmtId="0" fontId="32" fillId="0" borderId="0" xfId="150" applyFont="1" applyAlignment="1">
      <alignment vertical="top"/>
      <protection/>
    </xf>
    <xf numFmtId="0" fontId="2" fillId="0" borderId="0" xfId="157" applyFont="1" applyFill="1" applyAlignment="1">
      <alignment vertical="top"/>
      <protection/>
    </xf>
    <xf numFmtId="0" fontId="29" fillId="0" borderId="0" xfId="157" applyFont="1" applyFill="1" applyAlignment="1">
      <alignment horizontal="center" vertical="top" wrapText="1"/>
      <protection/>
    </xf>
    <xf numFmtId="0" fontId="32" fillId="0" borderId="0" xfId="157" applyFont="1" applyFill="1" applyAlignment="1">
      <alignment horizontal="right" vertical="center"/>
      <protection/>
    </xf>
    <xf numFmtId="0" fontId="30" fillId="0" borderId="0" xfId="157" applyFont="1" applyFill="1" applyAlignment="1">
      <alignment horizontal="center" vertical="top" wrapText="1"/>
      <protection/>
    </xf>
    <xf numFmtId="0" fontId="30" fillId="0" borderId="22" xfId="157" applyFont="1" applyBorder="1" applyAlignment="1">
      <alignment horizontal="center" vertical="center" wrapText="1"/>
      <protection/>
    </xf>
    <xf numFmtId="0" fontId="4" fillId="0" borderId="22" xfId="157" applyFont="1" applyFill="1" applyBorder="1" applyAlignment="1">
      <alignment horizontal="center" vertical="center" wrapText="1"/>
      <protection/>
    </xf>
    <xf numFmtId="0" fontId="12" fillId="0" borderId="0" xfId="157" applyFont="1" applyAlignment="1">
      <alignment horizontal="center" vertical="center"/>
      <protection/>
    </xf>
    <xf numFmtId="0" fontId="12" fillId="0" borderId="22" xfId="157" applyFont="1" applyFill="1" applyBorder="1" applyAlignment="1">
      <alignment horizontal="center" vertical="center" wrapText="1"/>
      <protection/>
    </xf>
    <xf numFmtId="0" fontId="17" fillId="0" borderId="0" xfId="157" applyFont="1" applyAlignment="1">
      <alignment horizontal="center" vertical="center"/>
      <protection/>
    </xf>
    <xf numFmtId="173" fontId="17" fillId="0" borderId="0" xfId="157" applyNumberFormat="1" applyFont="1" applyAlignment="1">
      <alignment horizontal="center" vertical="center"/>
      <protection/>
    </xf>
    <xf numFmtId="172" fontId="2" fillId="0" borderId="0" xfId="157" applyNumberFormat="1" applyFont="1" applyAlignment="1">
      <alignment vertical="center"/>
      <protection/>
    </xf>
    <xf numFmtId="173" fontId="17" fillId="56" borderId="0" xfId="157" applyNumberFormat="1" applyFont="1" applyFill="1" applyAlignment="1">
      <alignment horizontal="center" vertical="center"/>
      <protection/>
    </xf>
    <xf numFmtId="0" fontId="2" fillId="0" borderId="0" xfId="157" applyFont="1">
      <alignment/>
      <protection/>
    </xf>
    <xf numFmtId="0" fontId="26" fillId="0" borderId="0" xfId="160" applyFont="1" applyFill="1" applyAlignment="1">
      <alignment horizontal="center"/>
      <protection/>
    </xf>
    <xf numFmtId="0" fontId="22" fillId="0" borderId="22" xfId="160" applyFont="1" applyFill="1" applyBorder="1" applyAlignment="1">
      <alignment horizontal="center" vertical="center" wrapText="1"/>
      <protection/>
    </xf>
    <xf numFmtId="0" fontId="19" fillId="0" borderId="0" xfId="160" applyFont="1" applyFill="1" applyAlignment="1">
      <alignment vertical="center" wrapText="1"/>
      <protection/>
    </xf>
    <xf numFmtId="0" fontId="23" fillId="0" borderId="0" xfId="160" applyFont="1" applyFill="1" applyAlignment="1">
      <alignment horizontal="center" vertical="top" wrapText="1"/>
      <protection/>
    </xf>
    <xf numFmtId="0" fontId="18" fillId="0" borderId="22" xfId="160" applyFont="1" applyFill="1" applyBorder="1" applyAlignment="1">
      <alignment horizontal="center" vertical="center" wrapText="1"/>
      <protection/>
    </xf>
    <xf numFmtId="0" fontId="18" fillId="0" borderId="23" xfId="160" applyFont="1" applyFill="1" applyBorder="1" applyAlignment="1">
      <alignment horizontal="center" vertical="center" wrapText="1"/>
      <protection/>
    </xf>
    <xf numFmtId="14" fontId="22" fillId="0" borderId="23" xfId="140" applyNumberFormat="1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wrapText="1"/>
    </xf>
    <xf numFmtId="0" fontId="12" fillId="0" borderId="22" xfId="0" applyFont="1" applyFill="1" applyBorder="1" applyAlignment="1">
      <alignment/>
    </xf>
    <xf numFmtId="3" fontId="4" fillId="0" borderId="22" xfId="150" applyNumberFormat="1" applyFont="1" applyBorder="1" applyAlignment="1">
      <alignment horizontal="center"/>
      <protection/>
    </xf>
    <xf numFmtId="172" fontId="4" fillId="0" borderId="22" xfId="150" applyNumberFormat="1" applyFont="1" applyBorder="1" applyAlignment="1">
      <alignment horizontal="center"/>
      <protection/>
    </xf>
    <xf numFmtId="3" fontId="17" fillId="0" borderId="22" xfId="150" applyNumberFormat="1" applyFont="1" applyBorder="1" applyAlignment="1">
      <alignment horizontal="center"/>
      <protection/>
    </xf>
    <xf numFmtId="0" fontId="22" fillId="0" borderId="24" xfId="160" applyFont="1" applyFill="1" applyBorder="1" applyAlignment="1">
      <alignment horizontal="left" wrapText="1"/>
      <protection/>
    </xf>
    <xf numFmtId="3" fontId="22" fillId="54" borderId="22" xfId="160" applyNumberFormat="1" applyFont="1" applyFill="1" applyBorder="1" applyAlignment="1">
      <alignment horizontal="center"/>
      <protection/>
    </xf>
    <xf numFmtId="3" fontId="98" fillId="54" borderId="22" xfId="160" applyNumberFormat="1" applyFont="1" applyFill="1" applyBorder="1" applyAlignment="1">
      <alignment horizontal="center"/>
      <protection/>
    </xf>
    <xf numFmtId="3" fontId="98" fillId="54" borderId="25" xfId="160" applyNumberFormat="1" applyFont="1" applyFill="1" applyBorder="1" applyAlignment="1">
      <alignment horizontal="center"/>
      <protection/>
    </xf>
    <xf numFmtId="0" fontId="27" fillId="0" borderId="24" xfId="160" applyFont="1" applyFill="1" applyBorder="1" applyAlignment="1">
      <alignment horizontal="left" wrapText="1"/>
      <protection/>
    </xf>
    <xf numFmtId="3" fontId="34" fillId="0" borderId="22" xfId="140" applyNumberFormat="1" applyFont="1" applyBorder="1" applyAlignment="1">
      <alignment horizontal="center" wrapText="1"/>
      <protection/>
    </xf>
    <xf numFmtId="3" fontId="99" fillId="54" borderId="25" xfId="160" applyNumberFormat="1" applyFont="1" applyFill="1" applyBorder="1" applyAlignment="1">
      <alignment horizontal="center"/>
      <protection/>
    </xf>
    <xf numFmtId="0" fontId="27" fillId="0" borderId="26" xfId="160" applyFont="1" applyFill="1" applyBorder="1" applyAlignment="1">
      <alignment horizontal="left" wrapText="1"/>
      <protection/>
    </xf>
    <xf numFmtId="3" fontId="34" fillId="0" borderId="27" xfId="140" applyNumberFormat="1" applyFont="1" applyBorder="1" applyAlignment="1">
      <alignment horizontal="center" wrapText="1"/>
      <protection/>
    </xf>
    <xf numFmtId="3" fontId="99" fillId="54" borderId="28" xfId="160" applyNumberFormat="1" applyFont="1" applyFill="1" applyBorder="1" applyAlignment="1">
      <alignment horizontal="center"/>
      <protection/>
    </xf>
    <xf numFmtId="3" fontId="22" fillId="0" borderId="22" xfId="160" applyNumberFormat="1" applyFont="1" applyFill="1" applyBorder="1" applyAlignment="1">
      <alignment horizontal="center"/>
      <protection/>
    </xf>
    <xf numFmtId="0" fontId="17" fillId="0" borderId="24" xfId="155" applyFont="1" applyBorder="1" applyAlignment="1">
      <alignment wrapText="1"/>
      <protection/>
    </xf>
    <xf numFmtId="3" fontId="27" fillId="0" borderId="22" xfId="160" applyNumberFormat="1" applyFont="1" applyFill="1" applyBorder="1" applyAlignment="1">
      <alignment horizontal="center" wrapText="1"/>
      <protection/>
    </xf>
    <xf numFmtId="3" fontId="27" fillId="0" borderId="22" xfId="160" applyNumberFormat="1" applyFont="1" applyFill="1" applyBorder="1" applyAlignment="1">
      <alignment horizontal="center"/>
      <protection/>
    </xf>
    <xf numFmtId="0" fontId="17" fillId="0" borderId="26" xfId="155" applyFont="1" applyBorder="1" applyAlignment="1">
      <alignment wrapText="1"/>
      <protection/>
    </xf>
    <xf numFmtId="3" fontId="27" fillId="0" borderId="27" xfId="160" applyNumberFormat="1" applyFont="1" applyFill="1" applyBorder="1" applyAlignment="1">
      <alignment horizontal="center" wrapText="1"/>
      <protection/>
    </xf>
    <xf numFmtId="3" fontId="27" fillId="0" borderId="27" xfId="160" applyNumberFormat="1" applyFont="1" applyFill="1" applyBorder="1" applyAlignment="1">
      <alignment horizontal="center"/>
      <protection/>
    </xf>
    <xf numFmtId="0" fontId="22" fillId="0" borderId="24" xfId="160" applyFont="1" applyFill="1" applyBorder="1" applyAlignment="1">
      <alignment horizontal="left" wrapText="1"/>
      <protection/>
    </xf>
    <xf numFmtId="0" fontId="3" fillId="0" borderId="22" xfId="152" applyFont="1" applyFill="1" applyBorder="1" applyAlignment="1">
      <alignment horizontal="left" wrapText="1"/>
      <protection/>
    </xf>
    <xf numFmtId="3" fontId="3" fillId="0" borderId="22" xfId="153" applyNumberFormat="1" applyFont="1" applyFill="1" applyBorder="1" applyAlignment="1">
      <alignment horizontal="center" wrapText="1"/>
      <protection/>
    </xf>
    <xf numFmtId="173" fontId="5" fillId="0" borderId="22" xfId="152" applyNumberFormat="1" applyFont="1" applyFill="1" applyBorder="1" applyAlignment="1">
      <alignment horizontal="center"/>
      <protection/>
    </xf>
    <xf numFmtId="3" fontId="5" fillId="0" borderId="22" xfId="152" applyNumberFormat="1" applyFont="1" applyFill="1" applyBorder="1" applyAlignment="1">
      <alignment horizontal="center"/>
      <protection/>
    </xf>
    <xf numFmtId="0" fontId="3" fillId="0" borderId="29" xfId="152" applyFont="1" applyFill="1" applyBorder="1" applyAlignment="1">
      <alignment horizontal="left" wrapText="1"/>
      <protection/>
    </xf>
    <xf numFmtId="3" fontId="3" fillId="0" borderId="29" xfId="153" applyNumberFormat="1" applyFont="1" applyFill="1" applyBorder="1" applyAlignment="1">
      <alignment horizontal="center" wrapText="1"/>
      <protection/>
    </xf>
    <xf numFmtId="173" fontId="5" fillId="0" borderId="29" xfId="152" applyNumberFormat="1" applyFont="1" applyFill="1" applyBorder="1" applyAlignment="1">
      <alignment horizontal="center"/>
      <protection/>
    </xf>
    <xf numFmtId="3" fontId="5" fillId="0" borderId="29" xfId="152" applyNumberFormat="1" applyFont="1" applyFill="1" applyBorder="1" applyAlignment="1">
      <alignment horizontal="center"/>
      <protection/>
    </xf>
    <xf numFmtId="3" fontId="3" fillId="0" borderId="22" xfId="152" applyNumberFormat="1" applyFont="1" applyFill="1" applyBorder="1" applyAlignment="1">
      <alignment horizontal="center" wrapText="1"/>
      <protection/>
    </xf>
    <xf numFmtId="172" fontId="5" fillId="0" borderId="22" xfId="152" applyNumberFormat="1" applyFont="1" applyFill="1" applyBorder="1" applyAlignment="1">
      <alignment horizontal="center"/>
      <protection/>
    </xf>
    <xf numFmtId="0" fontId="100" fillId="0" borderId="22" xfId="141" applyFont="1" applyFill="1" applyBorder="1" applyAlignment="1">
      <alignment horizontal="left" wrapText="1"/>
      <protection/>
    </xf>
    <xf numFmtId="1" fontId="3" fillId="0" borderId="22" xfId="152" applyNumberFormat="1" applyFont="1" applyFill="1" applyBorder="1" applyAlignment="1">
      <alignment horizontal="center" wrapText="1"/>
      <protection/>
    </xf>
    <xf numFmtId="0" fontId="2" fillId="0" borderId="0" xfId="159">
      <alignment/>
      <protection/>
    </xf>
    <xf numFmtId="0" fontId="11" fillId="0" borderId="22" xfId="159" applyFont="1" applyBorder="1" applyAlignment="1">
      <alignment horizontal="center" vertical="center"/>
      <protection/>
    </xf>
    <xf numFmtId="0" fontId="11" fillId="0" borderId="22" xfId="159" applyFont="1" applyBorder="1" applyAlignment="1">
      <alignment horizontal="center" vertical="center" wrapText="1"/>
      <protection/>
    </xf>
    <xf numFmtId="0" fontId="3" fillId="0" borderId="30" xfId="159" applyFont="1" applyBorder="1" applyAlignment="1">
      <alignment horizontal="left" wrapText="1"/>
      <protection/>
    </xf>
    <xf numFmtId="172" fontId="3" fillId="0" borderId="22" xfId="159" applyNumberFormat="1" applyFont="1" applyBorder="1" applyAlignment="1">
      <alignment horizontal="center"/>
      <protection/>
    </xf>
    <xf numFmtId="173" fontId="3" fillId="0" borderId="22" xfId="159" applyNumberFormat="1" applyFont="1" applyBorder="1" applyAlignment="1">
      <alignment wrapText="1"/>
      <protection/>
    </xf>
    <xf numFmtId="0" fontId="3" fillId="0" borderId="22" xfId="159" applyFont="1" applyBorder="1" applyAlignment="1">
      <alignment wrapText="1"/>
      <protection/>
    </xf>
    <xf numFmtId="0" fontId="3" fillId="0" borderId="22" xfId="159" applyFont="1" applyBorder="1" applyAlignment="1">
      <alignment horizontal="center" wrapText="1"/>
      <protection/>
    </xf>
    <xf numFmtId="0" fontId="3" fillId="0" borderId="22" xfId="159" applyFont="1" applyBorder="1" applyAlignment="1">
      <alignment horizontal="center"/>
      <protection/>
    </xf>
    <xf numFmtId="0" fontId="5" fillId="0" borderId="31" xfId="159" applyFont="1" applyBorder="1" applyAlignment="1">
      <alignment wrapText="1"/>
      <protection/>
    </xf>
    <xf numFmtId="172" fontId="5" fillId="0" borderId="22" xfId="159" applyNumberFormat="1" applyFont="1" applyBorder="1" applyAlignment="1">
      <alignment horizontal="center"/>
      <protection/>
    </xf>
    <xf numFmtId="0" fontId="5" fillId="0" borderId="22" xfId="159" applyFont="1" applyBorder="1" applyAlignment="1">
      <alignment wrapText="1"/>
      <protection/>
    </xf>
    <xf numFmtId="173" fontId="5" fillId="0" borderId="22" xfId="159" applyNumberFormat="1" applyFont="1" applyBorder="1" applyAlignment="1">
      <alignment wrapText="1"/>
      <protection/>
    </xf>
    <xf numFmtId="0" fontId="5" fillId="0" borderId="22" xfId="159" applyFont="1" applyBorder="1" applyAlignment="1">
      <alignment horizontal="center" wrapText="1"/>
      <protection/>
    </xf>
    <xf numFmtId="0" fontId="5" fillId="0" borderId="22" xfId="159" applyFont="1" applyBorder="1" applyAlignment="1">
      <alignment horizontal="center"/>
      <protection/>
    </xf>
    <xf numFmtId="0" fontId="3" fillId="0" borderId="32" xfId="159" applyFont="1" applyBorder="1" applyAlignment="1">
      <alignment wrapText="1"/>
      <protection/>
    </xf>
    <xf numFmtId="0" fontId="3" fillId="0" borderId="33" xfId="159" applyFont="1" applyBorder="1" applyAlignment="1">
      <alignment wrapText="1"/>
      <protection/>
    </xf>
    <xf numFmtId="0" fontId="5" fillId="0" borderId="32" xfId="159" applyFont="1" applyBorder="1" applyAlignment="1">
      <alignment wrapText="1"/>
      <protection/>
    </xf>
    <xf numFmtId="0" fontId="3" fillId="0" borderId="34" xfId="159" applyFont="1" applyBorder="1" applyAlignment="1">
      <alignment horizontal="left" wrapText="1"/>
      <protection/>
    </xf>
    <xf numFmtId="172" fontId="3" fillId="6" borderId="22" xfId="159" applyNumberFormat="1" applyFont="1" applyFill="1" applyBorder="1" applyAlignment="1">
      <alignment horizontal="center"/>
      <protection/>
    </xf>
    <xf numFmtId="3" fontId="3" fillId="0" borderId="29" xfId="152" applyNumberFormat="1" applyFont="1" applyFill="1" applyBorder="1" applyAlignment="1">
      <alignment horizontal="center" wrapText="1"/>
      <protection/>
    </xf>
    <xf numFmtId="1" fontId="5" fillId="0" borderId="22" xfId="152" applyNumberFormat="1" applyFont="1" applyFill="1" applyBorder="1" applyAlignment="1">
      <alignment horizontal="center"/>
      <protection/>
    </xf>
    <xf numFmtId="172" fontId="9" fillId="0" borderId="29" xfId="152" applyNumberFormat="1" applyFont="1" applyFill="1" applyBorder="1" applyAlignment="1">
      <alignment horizontal="center" wrapText="1"/>
      <protection/>
    </xf>
    <xf numFmtId="3" fontId="100" fillId="0" borderId="22" xfId="152" applyNumberFormat="1" applyFont="1" applyFill="1" applyBorder="1" applyAlignment="1">
      <alignment horizontal="center" wrapText="1"/>
      <protection/>
    </xf>
    <xf numFmtId="173" fontId="5" fillId="0" borderId="35" xfId="152" applyNumberFormat="1" applyFont="1" applyFill="1" applyBorder="1" applyAlignment="1">
      <alignment horizontal="center"/>
      <protection/>
    </xf>
    <xf numFmtId="3" fontId="3" fillId="57" borderId="22" xfId="152" applyNumberFormat="1" applyFont="1" applyFill="1" applyBorder="1" applyAlignment="1">
      <alignment horizontal="center" wrapText="1"/>
      <protection/>
    </xf>
    <xf numFmtId="3" fontId="3" fillId="54" borderId="29" xfId="153" applyNumberFormat="1" applyFont="1" applyFill="1" applyBorder="1" applyAlignment="1">
      <alignment horizontal="center" wrapText="1"/>
      <protection/>
    </xf>
    <xf numFmtId="3" fontId="3" fillId="54" borderId="29" xfId="152" applyNumberFormat="1" applyFont="1" applyFill="1" applyBorder="1" applyAlignment="1">
      <alignment horizontal="center" wrapText="1"/>
      <protection/>
    </xf>
    <xf numFmtId="3" fontId="5" fillId="54" borderId="29" xfId="152" applyNumberFormat="1" applyFont="1" applyFill="1" applyBorder="1" applyAlignment="1">
      <alignment horizontal="center"/>
      <protection/>
    </xf>
    <xf numFmtId="0" fontId="101" fillId="0" borderId="22" xfId="0" applyFont="1" applyBorder="1" applyAlignment="1">
      <alignment/>
    </xf>
    <xf numFmtId="0" fontId="100" fillId="0" borderId="22" xfId="0" applyFont="1" applyBorder="1" applyAlignment="1">
      <alignment/>
    </xf>
    <xf numFmtId="173" fontId="100" fillId="0" borderId="22" xfId="0" applyNumberFormat="1" applyFont="1" applyBorder="1" applyAlignment="1">
      <alignment/>
    </xf>
    <xf numFmtId="0" fontId="102" fillId="0" borderId="22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1" fillId="0" borderId="0" xfId="0" applyFont="1" applyBorder="1" applyAlignment="1">
      <alignment/>
    </xf>
    <xf numFmtId="0" fontId="17" fillId="0" borderId="22" xfId="157" applyFont="1" applyBorder="1" applyAlignment="1">
      <alignment horizontal="center"/>
      <protection/>
    </xf>
    <xf numFmtId="1" fontId="12" fillId="0" borderId="0" xfId="154" applyNumberFormat="1" applyFont="1" applyFill="1" applyBorder="1" applyAlignment="1" applyProtection="1">
      <alignment vertical="center" wrapText="1"/>
      <protection/>
    </xf>
    <xf numFmtId="1" fontId="6" fillId="0" borderId="0" xfId="154" applyNumberFormat="1" applyFont="1" applyFill="1" applyBorder="1" applyAlignment="1" applyProtection="1">
      <alignment horizontal="right"/>
      <protection locked="0"/>
    </xf>
    <xf numFmtId="1" fontId="11" fillId="0" borderId="0" xfId="154" applyNumberFormat="1" applyFont="1" applyFill="1" applyBorder="1" applyAlignment="1" applyProtection="1">
      <alignment/>
      <protection locked="0"/>
    </xf>
    <xf numFmtId="1" fontId="3" fillId="0" borderId="0" xfId="154" applyNumberFormat="1" applyFont="1" applyFill="1" applyBorder="1" applyAlignment="1" applyProtection="1">
      <alignment vertical="center" wrapText="1"/>
      <protection/>
    </xf>
    <xf numFmtId="1" fontId="14" fillId="0" borderId="0" xfId="154" applyNumberFormat="1" applyFont="1" applyFill="1" applyBorder="1" applyAlignment="1" applyProtection="1">
      <alignment vertical="center" wrapText="1"/>
      <protection/>
    </xf>
    <xf numFmtId="1" fontId="15" fillId="0" borderId="0" xfId="154" applyNumberFormat="1" applyFont="1" applyFill="1" applyBorder="1" applyAlignment="1" applyProtection="1">
      <alignment vertical="center" wrapText="1"/>
      <protection/>
    </xf>
    <xf numFmtId="1" fontId="2" fillId="0" borderId="0" xfId="154" applyNumberFormat="1" applyFont="1" applyFill="1" applyBorder="1" applyAlignment="1" applyProtection="1">
      <alignment vertical="center"/>
      <protection locked="0"/>
    </xf>
    <xf numFmtId="1" fontId="14" fillId="0" borderId="0" xfId="154" applyNumberFormat="1" applyFont="1" applyFill="1" applyBorder="1" applyAlignment="1" applyProtection="1">
      <alignment horizontal="center" vertical="center" wrapText="1"/>
      <protection/>
    </xf>
    <xf numFmtId="1" fontId="6" fillId="0" borderId="0" xfId="154" applyNumberFormat="1" applyFont="1" applyFill="1" applyBorder="1" applyAlignment="1" applyProtection="1">
      <alignment horizontal="center"/>
      <protection/>
    </xf>
    <xf numFmtId="3" fontId="3" fillId="0" borderId="0" xfId="154" applyNumberFormat="1" applyFont="1" applyFill="1" applyBorder="1" applyAlignment="1" applyProtection="1">
      <alignment horizontal="center"/>
      <protection locked="0"/>
    </xf>
    <xf numFmtId="173" fontId="3" fillId="0" borderId="0" xfId="154" applyNumberFormat="1" applyFont="1" applyFill="1" applyBorder="1" applyAlignment="1" applyProtection="1">
      <alignment horizontal="center"/>
      <protection locked="0"/>
    </xf>
    <xf numFmtId="1" fontId="3" fillId="0" borderId="0" xfId="154" applyNumberFormat="1" applyFont="1" applyFill="1" applyBorder="1" applyAlignment="1" applyProtection="1">
      <alignment horizontal="center"/>
      <protection locked="0"/>
    </xf>
    <xf numFmtId="1" fontId="3" fillId="0" borderId="0" xfId="148" applyNumberFormat="1" applyFont="1" applyBorder="1" applyAlignment="1">
      <alignment horizontal="right" wrapText="1"/>
      <protection/>
    </xf>
    <xf numFmtId="1" fontId="3" fillId="0" borderId="0" xfId="156" applyNumberFormat="1" applyFont="1" applyFill="1" applyBorder="1" applyAlignment="1">
      <alignment horizontal="center" wrapText="1"/>
      <protection/>
    </xf>
    <xf numFmtId="3" fontId="12" fillId="0" borderId="0" xfId="154" applyNumberFormat="1" applyFont="1" applyFill="1" applyBorder="1" applyAlignment="1" applyProtection="1">
      <alignment horizontal="center"/>
      <protection locked="0"/>
    </xf>
    <xf numFmtId="3" fontId="100" fillId="0" borderId="0" xfId="154" applyNumberFormat="1" applyFont="1" applyFill="1" applyBorder="1" applyAlignment="1" applyProtection="1">
      <alignment horizontal="center"/>
      <protection locked="0"/>
    </xf>
    <xf numFmtId="1" fontId="12" fillId="0" borderId="0" xfId="148" applyNumberFormat="1" applyFont="1" applyBorder="1" applyAlignment="1">
      <alignment horizontal="right" wrapText="1"/>
      <protection/>
    </xf>
    <xf numFmtId="1" fontId="12" fillId="0" borderId="0" xfId="156" applyNumberFormat="1" applyFont="1" applyFill="1" applyBorder="1" applyAlignment="1">
      <alignment horizontal="center" wrapText="1"/>
      <protection/>
    </xf>
    <xf numFmtId="1" fontId="12" fillId="0" borderId="0" xfId="148" applyNumberFormat="1" applyFont="1" applyBorder="1" applyAlignment="1">
      <alignment horizontal="right"/>
      <protection/>
    </xf>
    <xf numFmtId="0" fontId="5" fillId="0" borderId="22" xfId="157" applyFont="1" applyBorder="1" applyAlignment="1">
      <alignment horizontal="center" vertical="center" wrapText="1"/>
      <protection/>
    </xf>
    <xf numFmtId="0" fontId="5" fillId="0" borderId="22" xfId="157" applyNumberFormat="1" applyFont="1" applyBorder="1" applyAlignment="1">
      <alignment horizontal="center" vertical="center" wrapText="1"/>
      <protection/>
    </xf>
    <xf numFmtId="172" fontId="50" fillId="0" borderId="23" xfId="160" applyNumberFormat="1" applyFont="1" applyFill="1" applyBorder="1" applyAlignment="1">
      <alignment horizontal="center"/>
      <protection/>
    </xf>
    <xf numFmtId="0" fontId="5" fillId="0" borderId="29" xfId="152" applyFont="1" applyFill="1" applyBorder="1" applyAlignment="1">
      <alignment horizontal="left" wrapText="1"/>
      <protection/>
    </xf>
    <xf numFmtId="3" fontId="100" fillId="0" borderId="29" xfId="152" applyNumberFormat="1" applyFont="1" applyFill="1" applyBorder="1" applyAlignment="1">
      <alignment horizontal="center" wrapText="1"/>
      <protection/>
    </xf>
    <xf numFmtId="0" fontId="0" fillId="0" borderId="36" xfId="0" applyBorder="1" applyAlignment="1">
      <alignment/>
    </xf>
    <xf numFmtId="172" fontId="50" fillId="0" borderId="23" xfId="160" applyNumberFormat="1" applyFont="1" applyFill="1" applyBorder="1" applyAlignment="1">
      <alignment horizontal="center" wrapText="1"/>
      <protection/>
    </xf>
    <xf numFmtId="3" fontId="100" fillId="54" borderId="29" xfId="152" applyNumberFormat="1" applyFont="1" applyFill="1" applyBorder="1" applyAlignment="1">
      <alignment horizontal="center" wrapText="1"/>
      <protection/>
    </xf>
    <xf numFmtId="3" fontId="102" fillId="0" borderId="22" xfId="154" applyNumberFormat="1" applyFont="1" applyFill="1" applyBorder="1" applyAlignment="1" applyProtection="1">
      <alignment horizontal="center"/>
      <protection locked="0"/>
    </xf>
    <xf numFmtId="0" fontId="5" fillId="54" borderId="22" xfId="152" applyFont="1" applyFill="1" applyBorder="1" applyAlignment="1">
      <alignment horizontal="center" wrapText="1"/>
      <protection/>
    </xf>
    <xf numFmtId="0" fontId="91" fillId="0" borderId="0" xfId="0" applyFont="1" applyAlignment="1">
      <alignment/>
    </xf>
    <xf numFmtId="1" fontId="102" fillId="0" borderId="22" xfId="154" applyNumberFormat="1" applyFont="1" applyFill="1" applyBorder="1" applyAlignment="1" applyProtection="1">
      <alignment horizontal="center" vertical="center" wrapText="1"/>
      <protection/>
    </xf>
    <xf numFmtId="1" fontId="103" fillId="0" borderId="35" xfId="154" applyNumberFormat="1" applyFont="1" applyFill="1" applyBorder="1" applyAlignment="1" applyProtection="1">
      <alignment horizontal="center" vertical="center" wrapText="1"/>
      <protection locked="0"/>
    </xf>
    <xf numFmtId="1" fontId="103" fillId="0" borderId="36" xfId="154" applyNumberFormat="1" applyFont="1" applyFill="1" applyBorder="1" applyAlignment="1" applyProtection="1">
      <alignment horizontal="center" vertical="center" wrapText="1"/>
      <protection locked="0"/>
    </xf>
    <xf numFmtId="1" fontId="103" fillId="0" borderId="37" xfId="154" applyNumberFormat="1" applyFont="1" applyFill="1" applyBorder="1" applyAlignment="1" applyProtection="1">
      <alignment horizontal="center" vertical="center" wrapText="1"/>
      <protection locked="0"/>
    </xf>
    <xf numFmtId="1" fontId="103" fillId="0" borderId="0" xfId="154" applyNumberFormat="1" applyFont="1" applyFill="1" applyBorder="1" applyAlignment="1" applyProtection="1">
      <alignment horizontal="center" vertical="center" wrapText="1"/>
      <protection locked="0"/>
    </xf>
    <xf numFmtId="1" fontId="103" fillId="0" borderId="38" xfId="154" applyNumberFormat="1" applyFont="1" applyFill="1" applyBorder="1" applyAlignment="1" applyProtection="1">
      <alignment horizontal="center" vertical="center" wrapText="1"/>
      <protection locked="0"/>
    </xf>
    <xf numFmtId="1" fontId="103" fillId="0" borderId="39" xfId="154" applyNumberFormat="1" applyFont="1" applyFill="1" applyBorder="1" applyAlignment="1" applyProtection="1">
      <alignment horizontal="center" vertical="center" wrapText="1"/>
      <protection locked="0"/>
    </xf>
    <xf numFmtId="1" fontId="91" fillId="0" borderId="0" xfId="154" applyNumberFormat="1" applyFont="1" applyFill="1" applyProtection="1">
      <alignment/>
      <protection locked="0"/>
    </xf>
    <xf numFmtId="1" fontId="91" fillId="0" borderId="0" xfId="154" applyNumberFormat="1" applyFont="1" applyFill="1" applyBorder="1" applyProtection="1">
      <alignment/>
      <protection locked="0"/>
    </xf>
    <xf numFmtId="1" fontId="102" fillId="0" borderId="0" xfId="154" applyNumberFormat="1" applyFont="1" applyFill="1" applyBorder="1" applyAlignment="1" applyProtection="1">
      <alignment horizontal="center"/>
      <protection locked="0"/>
    </xf>
    <xf numFmtId="173" fontId="102" fillId="0" borderId="0" xfId="154" applyNumberFormat="1" applyFont="1" applyFill="1" applyBorder="1" applyAlignment="1" applyProtection="1">
      <alignment horizontal="center"/>
      <protection locked="0"/>
    </xf>
    <xf numFmtId="1" fontId="104" fillId="0" borderId="0" xfId="154" applyNumberFormat="1" applyFont="1" applyFill="1" applyProtection="1">
      <alignment/>
      <protection locked="0"/>
    </xf>
    <xf numFmtId="1" fontId="91" fillId="0" borderId="0" xfId="154" applyNumberFormat="1" applyFont="1" applyFill="1" applyAlignment="1" applyProtection="1">
      <alignment/>
      <protection locked="0"/>
    </xf>
    <xf numFmtId="1" fontId="105" fillId="0" borderId="0" xfId="154" applyNumberFormat="1" applyFont="1" applyFill="1" applyAlignment="1" applyProtection="1">
      <alignment horizontal="right"/>
      <protection locked="0"/>
    </xf>
    <xf numFmtId="0" fontId="91" fillId="0" borderId="0" xfId="149" applyFont="1">
      <alignment/>
      <protection/>
    </xf>
    <xf numFmtId="1" fontId="102" fillId="0" borderId="0" xfId="154" applyNumberFormat="1" applyFont="1" applyFill="1" applyAlignment="1" applyProtection="1">
      <alignment horizontal="center"/>
      <protection locked="0"/>
    </xf>
    <xf numFmtId="1" fontId="106" fillId="0" borderId="0" xfId="154" applyNumberFormat="1" applyFont="1" applyFill="1" applyProtection="1">
      <alignment/>
      <protection locked="0"/>
    </xf>
    <xf numFmtId="1" fontId="107" fillId="0" borderId="40" xfId="154" applyNumberFormat="1" applyFont="1" applyFill="1" applyBorder="1" applyAlignment="1" applyProtection="1">
      <alignment horizontal="center" vertical="center" wrapText="1"/>
      <protection locked="0"/>
    </xf>
    <xf numFmtId="1" fontId="107" fillId="0" borderId="25" xfId="154" applyNumberFormat="1" applyFont="1" applyFill="1" applyBorder="1" applyAlignment="1" applyProtection="1">
      <alignment horizontal="center" vertical="center" wrapText="1"/>
      <protection locked="0"/>
    </xf>
    <xf numFmtId="1" fontId="108" fillId="0" borderId="22" xfId="154" applyNumberFormat="1" applyFont="1" applyFill="1" applyBorder="1" applyAlignment="1" applyProtection="1">
      <alignment horizontal="center" vertical="center" wrapText="1"/>
      <protection/>
    </xf>
    <xf numFmtId="1" fontId="103" fillId="0" borderId="22" xfId="154" applyNumberFormat="1" applyFont="1" applyFill="1" applyBorder="1" applyAlignment="1" applyProtection="1">
      <alignment horizontal="center" vertical="center" wrapText="1"/>
      <protection locked="0"/>
    </xf>
    <xf numFmtId="1" fontId="103" fillId="0" borderId="23" xfId="154" applyNumberFormat="1" applyFont="1" applyFill="1" applyBorder="1" applyAlignment="1" applyProtection="1">
      <alignment horizontal="center" vertical="center" wrapText="1"/>
      <protection locked="0"/>
    </xf>
    <xf numFmtId="1" fontId="108" fillId="0" borderId="22" xfId="154" applyNumberFormat="1" applyFont="1" applyFill="1" applyBorder="1" applyAlignment="1" applyProtection="1">
      <alignment horizontal="center" vertical="center" wrapText="1"/>
      <protection locked="0"/>
    </xf>
    <xf numFmtId="1" fontId="108" fillId="0" borderId="25" xfId="154" applyNumberFormat="1" applyFont="1" applyFill="1" applyBorder="1" applyAlignment="1" applyProtection="1">
      <alignment horizontal="center" vertical="center" wrapText="1"/>
      <protection locked="0"/>
    </xf>
    <xf numFmtId="1" fontId="109" fillId="0" borderId="22" xfId="154" applyNumberFormat="1" applyFont="1" applyFill="1" applyBorder="1" applyAlignment="1" applyProtection="1">
      <alignment horizontal="center"/>
      <protection/>
    </xf>
    <xf numFmtId="1" fontId="109" fillId="0" borderId="22" xfId="154" applyNumberFormat="1" applyFont="1" applyFill="1" applyBorder="1" applyAlignment="1" applyProtection="1">
      <alignment horizontal="center" vertical="center" wrapText="1"/>
      <protection/>
    </xf>
    <xf numFmtId="0" fontId="108" fillId="0" borderId="41" xfId="149" applyFont="1" applyBorder="1" applyAlignment="1">
      <alignment horizontal="left" wrapText="1"/>
      <protection/>
    </xf>
    <xf numFmtId="172" fontId="102" fillId="0" borderId="22" xfId="154" applyNumberFormat="1" applyFont="1" applyFill="1" applyBorder="1" applyAlignment="1" applyProtection="1">
      <alignment horizontal="center"/>
      <protection locked="0"/>
    </xf>
    <xf numFmtId="173" fontId="102" fillId="0" borderId="22" xfId="154" applyNumberFormat="1" applyFont="1" applyFill="1" applyBorder="1" applyAlignment="1" applyProtection="1">
      <alignment horizontal="center"/>
      <protection locked="0"/>
    </xf>
    <xf numFmtId="1" fontId="102" fillId="0" borderId="22" xfId="154" applyNumberFormat="1" applyFont="1" applyFill="1" applyBorder="1" applyAlignment="1" applyProtection="1">
      <alignment horizontal="center"/>
      <protection locked="0"/>
    </xf>
    <xf numFmtId="1" fontId="102" fillId="0" borderId="22" xfId="154" applyNumberFormat="1" applyFont="1" applyFill="1" applyBorder="1" applyAlignment="1" applyProtection="1">
      <alignment horizontal="center" wrapText="1"/>
      <protection/>
    </xf>
    <xf numFmtId="3" fontId="102" fillId="0" borderId="22" xfId="154" applyNumberFormat="1" applyFont="1" applyFill="1" applyBorder="1" applyAlignment="1" applyProtection="1">
      <alignment horizontal="center" wrapText="1"/>
      <protection/>
    </xf>
    <xf numFmtId="173" fontId="102" fillId="0" borderId="22" xfId="154" applyNumberFormat="1" applyFont="1" applyFill="1" applyBorder="1" applyAlignment="1" applyProtection="1">
      <alignment horizontal="center" wrapText="1"/>
      <protection/>
    </xf>
    <xf numFmtId="1" fontId="91" fillId="0" borderId="42" xfId="154" applyNumberFormat="1" applyFont="1" applyFill="1" applyBorder="1" applyAlignment="1" applyProtection="1">
      <alignment horizontal="center" wrapText="1"/>
      <protection locked="0"/>
    </xf>
    <xf numFmtId="1" fontId="91" fillId="0" borderId="22" xfId="154" applyNumberFormat="1" applyFont="1" applyFill="1" applyBorder="1" applyAlignment="1" applyProtection="1">
      <alignment horizontal="center" wrapText="1"/>
      <protection locked="0"/>
    </xf>
    <xf numFmtId="1" fontId="91" fillId="0" borderId="25" xfId="154" applyNumberFormat="1" applyFont="1" applyFill="1" applyBorder="1" applyAlignment="1" applyProtection="1">
      <alignment horizontal="center" wrapText="1"/>
      <protection locked="0"/>
    </xf>
    <xf numFmtId="3" fontId="102" fillId="0" borderId="22" xfId="154" applyNumberFormat="1" applyFont="1" applyFill="1" applyBorder="1" applyAlignment="1" applyProtection="1">
      <alignment horizontal="center" wrapText="1"/>
      <protection locked="0"/>
    </xf>
    <xf numFmtId="173" fontId="102" fillId="0" borderId="22" xfId="154" applyNumberFormat="1" applyFont="1" applyFill="1" applyBorder="1" applyAlignment="1" applyProtection="1">
      <alignment horizontal="center" wrapText="1"/>
      <protection locked="0"/>
    </xf>
    <xf numFmtId="1" fontId="102" fillId="0" borderId="22" xfId="148" applyNumberFormat="1" applyFont="1" applyBorder="1" applyAlignment="1">
      <alignment horizontal="right" wrapText="1"/>
      <protection/>
    </xf>
    <xf numFmtId="0" fontId="103" fillId="6" borderId="22" xfId="154" applyFont="1" applyFill="1" applyBorder="1" applyAlignment="1" applyProtection="1">
      <alignment horizontal="left"/>
      <protection locked="0"/>
    </xf>
    <xf numFmtId="3" fontId="91" fillId="0" borderId="22" xfId="154" applyNumberFormat="1" applyFont="1" applyFill="1" applyBorder="1" applyAlignment="1" applyProtection="1">
      <alignment horizontal="center"/>
      <protection locked="0"/>
    </xf>
    <xf numFmtId="3" fontId="91" fillId="0" borderId="22" xfId="149" applyNumberFormat="1" applyFont="1" applyFill="1" applyBorder="1" applyAlignment="1">
      <alignment horizontal="center"/>
      <protection/>
    </xf>
    <xf numFmtId="172" fontId="91" fillId="0" borderId="22" xfId="154" applyNumberFormat="1" applyFont="1" applyFill="1" applyBorder="1" applyAlignment="1" applyProtection="1">
      <alignment horizontal="center"/>
      <protection locked="0"/>
    </xf>
    <xf numFmtId="1" fontId="91" fillId="0" borderId="22" xfId="154" applyNumberFormat="1" applyFont="1" applyFill="1" applyBorder="1" applyAlignment="1" applyProtection="1">
      <alignment horizontal="center"/>
      <protection locked="0"/>
    </xf>
    <xf numFmtId="0" fontId="91" fillId="0" borderId="22" xfId="154" applyNumberFormat="1" applyFont="1" applyFill="1" applyBorder="1" applyAlignment="1" applyProtection="1">
      <alignment horizontal="center"/>
      <protection locked="0"/>
    </xf>
    <xf numFmtId="0" fontId="91" fillId="0" borderId="22" xfId="146" applyFont="1" applyBorder="1" applyAlignment="1">
      <alignment horizontal="right"/>
      <protection/>
    </xf>
    <xf numFmtId="0" fontId="91" fillId="0" borderId="22" xfId="146" applyFont="1" applyBorder="1" applyAlignment="1">
      <alignment horizontal="center"/>
      <protection/>
    </xf>
    <xf numFmtId="3" fontId="91" fillId="0" borderId="22" xfId="154" applyNumberFormat="1" applyFont="1" applyFill="1" applyBorder="1" applyAlignment="1" applyProtection="1">
      <alignment horizontal="center" wrapText="1"/>
      <protection locked="0"/>
    </xf>
    <xf numFmtId="3" fontId="91" fillId="0" borderId="22" xfId="156" applyNumberFormat="1" applyFont="1" applyFill="1" applyBorder="1" applyAlignment="1">
      <alignment horizontal="center" wrapText="1"/>
      <protection/>
    </xf>
    <xf numFmtId="1" fontId="91" fillId="0" borderId="22" xfId="149" applyNumberFormat="1" applyFont="1" applyFill="1" applyBorder="1" applyAlignment="1">
      <alignment horizontal="center"/>
      <protection/>
    </xf>
    <xf numFmtId="1" fontId="91" fillId="0" borderId="22" xfId="149" applyNumberFormat="1" applyFont="1" applyFill="1" applyBorder="1" applyAlignment="1">
      <alignment horizontal="center" wrapText="1"/>
      <protection/>
    </xf>
    <xf numFmtId="1" fontId="91" fillId="0" borderId="22" xfId="148" applyNumberFormat="1" applyFont="1" applyBorder="1" applyAlignment="1">
      <alignment horizontal="right" wrapText="1"/>
      <protection/>
    </xf>
    <xf numFmtId="1" fontId="91" fillId="0" borderId="22" xfId="148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9" fillId="0" borderId="29" xfId="152" applyFont="1" applyFill="1" applyBorder="1" applyAlignment="1">
      <alignment horizontal="left" wrapText="1"/>
      <protection/>
    </xf>
    <xf numFmtId="49" fontId="5" fillId="0" borderId="29" xfId="152" applyNumberFormat="1" applyFont="1" applyFill="1" applyBorder="1" applyAlignment="1">
      <alignment horizontal="left" wrapText="1"/>
      <protection/>
    </xf>
    <xf numFmtId="172" fontId="3" fillId="0" borderId="29" xfId="153" applyNumberFormat="1" applyFont="1" applyFill="1" applyBorder="1" applyAlignment="1">
      <alignment horizontal="center" wrapText="1"/>
      <protection/>
    </xf>
    <xf numFmtId="172" fontId="3" fillId="0" borderId="29" xfId="152" applyNumberFormat="1" applyFont="1" applyFill="1" applyBorder="1" applyAlignment="1">
      <alignment horizontal="center" wrapText="1"/>
      <protection/>
    </xf>
    <xf numFmtId="172" fontId="100" fillId="0" borderId="29" xfId="152" applyNumberFormat="1" applyFont="1" applyFill="1" applyBorder="1" applyAlignment="1">
      <alignment horizontal="center" wrapText="1"/>
      <protection/>
    </xf>
    <xf numFmtId="0" fontId="9" fillId="0" borderId="22" xfId="152" applyFont="1" applyFill="1" applyBorder="1" applyAlignment="1">
      <alignment horizontal="left" wrapText="1"/>
      <protection/>
    </xf>
    <xf numFmtId="172" fontId="3" fillId="0" borderId="22" xfId="153" applyNumberFormat="1" applyFont="1" applyFill="1" applyBorder="1" applyAlignment="1">
      <alignment horizontal="center" wrapText="1"/>
      <protection/>
    </xf>
    <xf numFmtId="49" fontId="57" fillId="54" borderId="22" xfId="152" applyNumberFormat="1" applyFont="1" applyFill="1" applyBorder="1" applyAlignment="1">
      <alignment horizontal="center"/>
      <protection/>
    </xf>
    <xf numFmtId="0" fontId="30" fillId="0" borderId="0" xfId="159" applyFont="1" applyAlignment="1">
      <alignment horizontal="center"/>
      <protection/>
    </xf>
    <xf numFmtId="0" fontId="9" fillId="0" borderId="0" xfId="159" applyFont="1" applyAlignment="1">
      <alignment horizontal="center"/>
      <protection/>
    </xf>
    <xf numFmtId="0" fontId="36" fillId="0" borderId="36" xfId="158" applyFont="1" applyFill="1" applyBorder="1" applyAlignment="1">
      <alignment horizontal="left"/>
      <protection/>
    </xf>
    <xf numFmtId="0" fontId="13" fillId="0" borderId="41" xfId="159" applyFont="1" applyBorder="1" applyAlignment="1">
      <alignment horizontal="center" vertical="center" wrapText="1"/>
      <protection/>
    </xf>
    <xf numFmtId="0" fontId="13" fillId="0" borderId="35" xfId="159" applyFont="1" applyBorder="1" applyAlignment="1">
      <alignment horizontal="center" vertical="center" wrapText="1"/>
      <protection/>
    </xf>
    <xf numFmtId="0" fontId="35" fillId="0" borderId="22" xfId="159" applyFont="1" applyBorder="1" applyAlignment="1">
      <alignment horizontal="center" vertical="center"/>
      <protection/>
    </xf>
    <xf numFmtId="0" fontId="29" fillId="0" borderId="0" xfId="157" applyFont="1" applyFill="1" applyAlignment="1">
      <alignment horizontal="center" vertical="top" wrapText="1"/>
      <protection/>
    </xf>
    <xf numFmtId="0" fontId="29" fillId="0" borderId="22" xfId="157" applyFont="1" applyFill="1" applyBorder="1" applyAlignment="1">
      <alignment horizontal="center" vertical="top" wrapText="1"/>
      <protection/>
    </xf>
    <xf numFmtId="0" fontId="30" fillId="0" borderId="22" xfId="157" applyFont="1" applyBorder="1" applyAlignment="1">
      <alignment horizontal="center" vertical="center" wrapText="1"/>
      <protection/>
    </xf>
    <xf numFmtId="0" fontId="18" fillId="0" borderId="0" xfId="160" applyFont="1" applyFill="1" applyAlignment="1">
      <alignment horizontal="center" wrapText="1"/>
      <protection/>
    </xf>
    <xf numFmtId="0" fontId="20" fillId="0" borderId="0" xfId="160" applyFont="1" applyFill="1" applyAlignment="1">
      <alignment horizontal="center"/>
      <protection/>
    </xf>
    <xf numFmtId="0" fontId="21" fillId="0" borderId="43" xfId="160" applyFont="1" applyFill="1" applyBorder="1" applyAlignment="1">
      <alignment horizontal="center"/>
      <protection/>
    </xf>
    <xf numFmtId="0" fontId="21" fillId="0" borderId="44" xfId="160" applyFont="1" applyFill="1" applyBorder="1" applyAlignment="1">
      <alignment horizontal="center"/>
      <protection/>
    </xf>
    <xf numFmtId="0" fontId="4" fillId="0" borderId="22" xfId="157" applyFont="1" applyBorder="1" applyAlignment="1">
      <alignment horizontal="center" vertical="center" wrapText="1"/>
      <protection/>
    </xf>
    <xf numFmtId="14" fontId="22" fillId="0" borderId="45" xfId="140" applyNumberFormat="1" applyFont="1" applyBorder="1" applyAlignment="1">
      <alignment horizontal="center" vertical="center" wrapText="1"/>
      <protection/>
    </xf>
    <xf numFmtId="14" fontId="22" fillId="0" borderId="46" xfId="140" applyNumberFormat="1" applyFont="1" applyBorder="1" applyAlignment="1">
      <alignment horizontal="center" vertical="center" wrapText="1"/>
      <protection/>
    </xf>
    <xf numFmtId="0" fontId="25" fillId="0" borderId="0" xfId="160" applyFont="1" applyFill="1" applyAlignment="1">
      <alignment horizontal="center" wrapText="1"/>
      <protection/>
    </xf>
    <xf numFmtId="0" fontId="20" fillId="0" borderId="0" xfId="160" applyFont="1" applyFill="1" applyAlignment="1">
      <alignment horizontal="center" wrapText="1"/>
      <protection/>
    </xf>
    <xf numFmtId="0" fontId="21" fillId="0" borderId="47" xfId="160" applyFont="1" applyFill="1" applyBorder="1" applyAlignment="1">
      <alignment horizontal="center"/>
      <protection/>
    </xf>
    <xf numFmtId="0" fontId="21" fillId="0" borderId="24" xfId="160" applyFont="1" applyFill="1" applyBorder="1" applyAlignment="1">
      <alignment horizontal="center"/>
      <protection/>
    </xf>
    <xf numFmtId="0" fontId="18" fillId="0" borderId="45" xfId="160" applyFont="1" applyFill="1" applyBorder="1" applyAlignment="1">
      <alignment horizontal="center" vertical="center" wrapText="1"/>
      <protection/>
    </xf>
    <xf numFmtId="0" fontId="18" fillId="0" borderId="46" xfId="160" applyFont="1" applyFill="1" applyBorder="1" applyAlignment="1">
      <alignment horizontal="center" vertical="center" wrapText="1"/>
      <protection/>
    </xf>
    <xf numFmtId="49" fontId="5" fillId="0" borderId="25" xfId="152" applyNumberFormat="1" applyFont="1" applyFill="1" applyBorder="1" applyAlignment="1">
      <alignment horizontal="center"/>
      <protection/>
    </xf>
    <xf numFmtId="49" fontId="5" fillId="0" borderId="42" xfId="152" applyNumberFormat="1" applyFont="1" applyFill="1" applyBorder="1" applyAlignment="1">
      <alignment horizontal="center"/>
      <protection/>
    </xf>
    <xf numFmtId="0" fontId="30" fillId="0" borderId="0" xfId="153" applyFont="1" applyAlignment="1">
      <alignment horizontal="center"/>
      <protection/>
    </xf>
    <xf numFmtId="0" fontId="30" fillId="0" borderId="36" xfId="152" applyFont="1" applyFill="1" applyBorder="1" applyAlignment="1">
      <alignment horizontal="center" wrapText="1"/>
      <protection/>
    </xf>
    <xf numFmtId="0" fontId="3" fillId="0" borderId="22" xfId="152" applyFont="1" applyFill="1" applyBorder="1" applyAlignment="1">
      <alignment horizontal="center" vertical="center" wrapText="1"/>
      <protection/>
    </xf>
    <xf numFmtId="0" fontId="3" fillId="0" borderId="22" xfId="157" applyFont="1" applyBorder="1" applyAlignment="1">
      <alignment horizontal="center" vertical="center" wrapText="1"/>
      <protection/>
    </xf>
    <xf numFmtId="0" fontId="5" fillId="0" borderId="22" xfId="152" applyFont="1" applyFill="1" applyBorder="1" applyAlignment="1">
      <alignment horizontal="center" vertical="center"/>
      <protection/>
    </xf>
    <xf numFmtId="49" fontId="5" fillId="54" borderId="35" xfId="152" applyNumberFormat="1" applyFont="1" applyFill="1" applyBorder="1" applyAlignment="1">
      <alignment horizontal="center"/>
      <protection/>
    </xf>
    <xf numFmtId="49" fontId="5" fillId="54" borderId="48" xfId="152" applyNumberFormat="1" applyFont="1" applyFill="1" applyBorder="1" applyAlignment="1">
      <alignment horizontal="center"/>
      <protection/>
    </xf>
    <xf numFmtId="0" fontId="9" fillId="0" borderId="49" xfId="151" applyFont="1" applyFill="1" applyBorder="1" applyAlignment="1">
      <alignment horizontal="left" vertical="center" wrapText="1"/>
      <protection/>
    </xf>
    <xf numFmtId="173" fontId="5" fillId="54" borderId="25" xfId="152" applyNumberFormat="1" applyFont="1" applyFill="1" applyBorder="1" applyAlignment="1">
      <alignment horizontal="center"/>
      <protection/>
    </xf>
    <xf numFmtId="173" fontId="5" fillId="54" borderId="42" xfId="152" applyNumberFormat="1" applyFont="1" applyFill="1" applyBorder="1" applyAlignment="1">
      <alignment horizontal="center"/>
      <protection/>
    </xf>
    <xf numFmtId="0" fontId="31" fillId="0" borderId="49" xfId="152" applyFont="1" applyFill="1" applyBorder="1" applyAlignment="1">
      <alignment horizontal="center" vertical="center" wrapText="1"/>
      <protection/>
    </xf>
    <xf numFmtId="0" fontId="31" fillId="0" borderId="36" xfId="152" applyFont="1" applyFill="1" applyBorder="1" applyAlignment="1">
      <alignment horizontal="center" vertical="center" wrapText="1"/>
      <protection/>
    </xf>
    <xf numFmtId="0" fontId="11" fillId="0" borderId="22" xfId="157" applyFont="1" applyBorder="1" applyAlignment="1">
      <alignment horizontal="center" vertical="center" wrapText="1"/>
      <protection/>
    </xf>
    <xf numFmtId="0" fontId="5" fillId="0" borderId="25" xfId="152" applyFont="1" applyFill="1" applyBorder="1" applyAlignment="1">
      <alignment horizontal="center" vertical="center"/>
      <protection/>
    </xf>
    <xf numFmtId="0" fontId="5" fillId="0" borderId="42" xfId="152" applyFont="1" applyFill="1" applyBorder="1" applyAlignment="1">
      <alignment horizontal="center" vertical="center"/>
      <protection/>
    </xf>
    <xf numFmtId="173" fontId="5" fillId="0" borderId="25" xfId="152" applyNumberFormat="1" applyFont="1" applyFill="1" applyBorder="1" applyAlignment="1">
      <alignment horizontal="center"/>
      <protection/>
    </xf>
    <xf numFmtId="173" fontId="5" fillId="0" borderId="42" xfId="152" applyNumberFormat="1" applyFont="1" applyFill="1" applyBorder="1" applyAlignment="1">
      <alignment horizontal="center"/>
      <protection/>
    </xf>
    <xf numFmtId="1" fontId="110" fillId="0" borderId="22" xfId="154" applyNumberFormat="1" applyFont="1" applyFill="1" applyBorder="1" applyAlignment="1" applyProtection="1">
      <alignment horizontal="center" vertical="center" wrapText="1"/>
      <protection/>
    </xf>
    <xf numFmtId="1" fontId="103" fillId="0" borderId="50" xfId="154" applyNumberFormat="1" applyFont="1" applyFill="1" applyBorder="1" applyAlignment="1" applyProtection="1">
      <alignment horizontal="center" vertical="center" wrapText="1"/>
      <protection/>
    </xf>
    <xf numFmtId="1" fontId="103" fillId="0" borderId="49" xfId="154" applyNumberFormat="1" applyFont="1" applyFill="1" applyBorder="1" applyAlignment="1" applyProtection="1">
      <alignment horizontal="center" vertical="center" wrapText="1"/>
      <protection/>
    </xf>
    <xf numFmtId="1" fontId="103" fillId="0" borderId="51" xfId="154" applyNumberFormat="1" applyFont="1" applyFill="1" applyBorder="1" applyAlignment="1" applyProtection="1">
      <alignment horizontal="center" vertical="center" wrapText="1"/>
      <protection/>
    </xf>
    <xf numFmtId="1" fontId="103" fillId="0" borderId="35" xfId="154" applyNumberFormat="1" applyFont="1" applyFill="1" applyBorder="1" applyAlignment="1" applyProtection="1">
      <alignment horizontal="center" vertical="center" wrapText="1"/>
      <protection/>
    </xf>
    <xf numFmtId="1" fontId="103" fillId="0" borderId="36" xfId="154" applyNumberFormat="1" applyFont="1" applyFill="1" applyBorder="1" applyAlignment="1" applyProtection="1">
      <alignment horizontal="center" vertical="center" wrapText="1"/>
      <protection/>
    </xf>
    <xf numFmtId="1" fontId="103" fillId="0" borderId="48" xfId="154" applyNumberFormat="1" applyFont="1" applyFill="1" applyBorder="1" applyAlignment="1" applyProtection="1">
      <alignment horizontal="center" vertical="center" wrapText="1"/>
      <protection/>
    </xf>
    <xf numFmtId="1" fontId="103" fillId="0" borderId="22" xfId="154" applyNumberFormat="1" applyFont="1" applyFill="1" applyBorder="1" applyAlignment="1" applyProtection="1">
      <alignment horizontal="center" vertical="center" wrapText="1"/>
      <protection/>
    </xf>
    <xf numFmtId="1" fontId="103" fillId="0" borderId="37" xfId="154" applyNumberFormat="1" applyFont="1" applyFill="1" applyBorder="1" applyAlignment="1" applyProtection="1">
      <alignment horizontal="center" vertical="center" wrapText="1"/>
      <protection/>
    </xf>
    <xf numFmtId="1" fontId="103" fillId="0" borderId="0" xfId="154" applyNumberFormat="1" applyFont="1" applyFill="1" applyBorder="1" applyAlignment="1" applyProtection="1">
      <alignment horizontal="center" vertical="center" wrapText="1"/>
      <protection/>
    </xf>
    <xf numFmtId="1" fontId="103" fillId="0" borderId="52" xfId="154" applyNumberFormat="1" applyFont="1" applyFill="1" applyBorder="1" applyAlignment="1" applyProtection="1">
      <alignment horizontal="center" vertical="center" wrapText="1"/>
      <protection/>
    </xf>
    <xf numFmtId="1" fontId="103" fillId="0" borderId="50" xfId="154" applyNumberFormat="1" applyFont="1" applyFill="1" applyBorder="1" applyAlignment="1" applyProtection="1">
      <alignment horizontal="center" vertical="center" wrapText="1"/>
      <protection locked="0"/>
    </xf>
    <xf numFmtId="1" fontId="103" fillId="0" borderId="49" xfId="154" applyNumberFormat="1" applyFont="1" applyFill="1" applyBorder="1" applyAlignment="1" applyProtection="1">
      <alignment horizontal="center" vertical="center" wrapText="1"/>
      <protection locked="0"/>
    </xf>
    <xf numFmtId="1" fontId="103" fillId="0" borderId="51" xfId="154" applyNumberFormat="1" applyFont="1" applyFill="1" applyBorder="1" applyAlignment="1" applyProtection="1">
      <alignment horizontal="center" vertical="center" wrapText="1"/>
      <protection locked="0"/>
    </xf>
    <xf numFmtId="1" fontId="103" fillId="0" borderId="37" xfId="154" applyNumberFormat="1" applyFont="1" applyFill="1" applyBorder="1" applyAlignment="1" applyProtection="1">
      <alignment horizontal="center" vertical="center" wrapText="1"/>
      <protection locked="0"/>
    </xf>
    <xf numFmtId="1" fontId="103" fillId="0" borderId="0" xfId="154" applyNumberFormat="1" applyFont="1" applyFill="1" applyBorder="1" applyAlignment="1" applyProtection="1">
      <alignment horizontal="center" vertical="center" wrapText="1"/>
      <protection locked="0"/>
    </xf>
    <xf numFmtId="1" fontId="103" fillId="0" borderId="52" xfId="154" applyNumberFormat="1" applyFont="1" applyFill="1" applyBorder="1" applyAlignment="1" applyProtection="1">
      <alignment horizontal="center" vertical="center" wrapText="1"/>
      <protection locked="0"/>
    </xf>
    <xf numFmtId="1" fontId="103" fillId="0" borderId="35" xfId="154" applyNumberFormat="1" applyFont="1" applyFill="1" applyBorder="1" applyAlignment="1" applyProtection="1">
      <alignment horizontal="center" vertical="center" wrapText="1"/>
      <protection locked="0"/>
    </xf>
    <xf numFmtId="1" fontId="103" fillId="0" borderId="36" xfId="154" applyNumberFormat="1" applyFont="1" applyFill="1" applyBorder="1" applyAlignment="1" applyProtection="1">
      <alignment horizontal="center" vertical="center" wrapText="1"/>
      <protection locked="0"/>
    </xf>
    <xf numFmtId="1" fontId="103" fillId="0" borderId="48" xfId="154" applyNumberFormat="1" applyFont="1" applyFill="1" applyBorder="1" applyAlignment="1" applyProtection="1">
      <alignment horizontal="center" vertical="center" wrapText="1"/>
      <protection locked="0"/>
    </xf>
    <xf numFmtId="1" fontId="108" fillId="0" borderId="41" xfId="154" applyNumberFormat="1" applyFont="1" applyFill="1" applyBorder="1" applyAlignment="1" applyProtection="1">
      <alignment horizontal="center" vertical="center" wrapText="1"/>
      <protection/>
    </xf>
    <xf numFmtId="1" fontId="108" fillId="0" borderId="29" xfId="154" applyNumberFormat="1" applyFont="1" applyFill="1" applyBorder="1" applyAlignment="1" applyProtection="1">
      <alignment horizontal="center" vertical="center" wrapText="1"/>
      <protection/>
    </xf>
    <xf numFmtId="1" fontId="111" fillId="0" borderId="50" xfId="154" applyNumberFormat="1" applyFont="1" applyFill="1" applyBorder="1" applyAlignment="1" applyProtection="1">
      <alignment horizontal="center" vertical="center" wrapText="1"/>
      <protection/>
    </xf>
    <xf numFmtId="1" fontId="111" fillId="0" borderId="51" xfId="154" applyNumberFormat="1" applyFont="1" applyFill="1" applyBorder="1" applyAlignment="1" applyProtection="1">
      <alignment horizontal="center" vertical="center" wrapText="1"/>
      <protection/>
    </xf>
    <xf numFmtId="1" fontId="112" fillId="0" borderId="0" xfId="154" applyNumberFormat="1" applyFont="1" applyFill="1" applyAlignment="1" applyProtection="1">
      <alignment horizontal="center"/>
      <protection locked="0"/>
    </xf>
    <xf numFmtId="1" fontId="102" fillId="0" borderId="0" xfId="154" applyNumberFormat="1" applyFont="1" applyFill="1" applyAlignment="1" applyProtection="1">
      <alignment horizontal="center"/>
      <protection locked="0"/>
    </xf>
    <xf numFmtId="1" fontId="112" fillId="0" borderId="36" xfId="154" applyNumberFormat="1" applyFont="1" applyFill="1" applyBorder="1" applyAlignment="1" applyProtection="1">
      <alignment horizontal="center"/>
      <protection locked="0"/>
    </xf>
    <xf numFmtId="1" fontId="108" fillId="0" borderId="22" xfId="154" applyNumberFormat="1" applyFont="1" applyFill="1" applyBorder="1" applyAlignment="1" applyProtection="1">
      <alignment horizontal="center" vertical="center" wrapText="1"/>
      <protection/>
    </xf>
    <xf numFmtId="1" fontId="111" fillId="0" borderId="41" xfId="154" applyNumberFormat="1" applyFont="1" applyFill="1" applyBorder="1" applyAlignment="1" applyProtection="1">
      <alignment horizontal="center" vertical="center" wrapText="1"/>
      <protection/>
    </xf>
    <xf numFmtId="1" fontId="111" fillId="0" borderId="29" xfId="154" applyNumberFormat="1" applyFont="1" applyFill="1" applyBorder="1" applyAlignment="1" applyProtection="1">
      <alignment horizontal="center" vertical="center" wrapText="1"/>
      <protection/>
    </xf>
    <xf numFmtId="1" fontId="108" fillId="0" borderId="32" xfId="154" applyNumberFormat="1" applyFont="1" applyFill="1" applyBorder="1" applyAlignment="1" applyProtection="1">
      <alignment horizontal="center" vertical="center" wrapText="1"/>
      <protection/>
    </xf>
    <xf numFmtId="1" fontId="103" fillId="0" borderId="41" xfId="154" applyNumberFormat="1" applyFont="1" applyFill="1" applyBorder="1" applyAlignment="1" applyProtection="1">
      <alignment horizontal="center" vertical="center" wrapText="1"/>
      <protection/>
    </xf>
    <xf numFmtId="1" fontId="111" fillId="0" borderId="25" xfId="154" applyNumberFormat="1" applyFont="1" applyFill="1" applyBorder="1" applyAlignment="1" applyProtection="1">
      <alignment horizontal="center" vertical="center" wrapText="1"/>
      <protection/>
    </xf>
    <xf numFmtId="1" fontId="111" fillId="0" borderId="42" xfId="154" applyNumberFormat="1" applyFont="1" applyFill="1" applyBorder="1" applyAlignment="1" applyProtection="1">
      <alignment horizontal="center" vertical="center" wrapText="1"/>
      <protection/>
    </xf>
    <xf numFmtId="1" fontId="108" fillId="0" borderId="25" xfId="154" applyNumberFormat="1" applyFont="1" applyFill="1" applyBorder="1" applyAlignment="1" applyProtection="1">
      <alignment horizontal="center" vertical="center" wrapText="1"/>
      <protection/>
    </xf>
    <xf numFmtId="1" fontId="108" fillId="0" borderId="40" xfId="154" applyNumberFormat="1" applyFont="1" applyFill="1" applyBorder="1" applyAlignment="1" applyProtection="1">
      <alignment horizontal="center" vertical="center" wrapText="1"/>
      <protection/>
    </xf>
    <xf numFmtId="1" fontId="108" fillId="0" borderId="42" xfId="154" applyNumberFormat="1" applyFont="1" applyFill="1" applyBorder="1" applyAlignment="1" applyProtection="1">
      <alignment horizontal="center" vertical="center" wrapText="1"/>
      <protection/>
    </xf>
    <xf numFmtId="1" fontId="111" fillId="0" borderId="22" xfId="154" applyNumberFormat="1" applyFont="1" applyFill="1" applyBorder="1" applyAlignment="1" applyProtection="1">
      <alignment horizontal="center" vertical="center" wrapText="1"/>
      <protection/>
    </xf>
    <xf numFmtId="1" fontId="103" fillId="0" borderId="29" xfId="154" applyNumberFormat="1" applyFont="1" applyFill="1" applyBorder="1" applyAlignment="1" applyProtection="1">
      <alignment horizontal="center" vertical="center" wrapText="1"/>
      <protection/>
    </xf>
    <xf numFmtId="1" fontId="113" fillId="0" borderId="22" xfId="154" applyNumberFormat="1" applyFont="1" applyFill="1" applyBorder="1" applyAlignment="1" applyProtection="1">
      <alignment horizontal="center" vertical="center" wrapText="1"/>
      <protection/>
    </xf>
  </cellXfs>
  <cellStyles count="16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" xfId="87"/>
    <cellStyle name="Accent1 2" xfId="88"/>
    <cellStyle name="Accent2" xfId="89"/>
    <cellStyle name="Accent3" xfId="90"/>
    <cellStyle name="Accent3 2" xfId="91"/>
    <cellStyle name="Accent4" xfId="92"/>
    <cellStyle name="Accent4 2" xfId="93"/>
    <cellStyle name="Accent5" xfId="94"/>
    <cellStyle name="Accent5 2" xfId="95"/>
    <cellStyle name="Accent6" xfId="96"/>
    <cellStyle name="Accent6 2" xfId="97"/>
    <cellStyle name="Bad" xfId="98"/>
    <cellStyle name="Bad 2" xfId="99"/>
    <cellStyle name="Calculation" xfId="100"/>
    <cellStyle name="Calculation 2" xfId="101"/>
    <cellStyle name="Check Cell" xfId="102"/>
    <cellStyle name="Explanatory Text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te" xfId="120"/>
    <cellStyle name="Note 2" xfId="121"/>
    <cellStyle name="Output" xfId="122"/>
    <cellStyle name="Output 2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Звичайний 2 3" xfId="140"/>
    <cellStyle name="Звичайний 3 2 3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3" xfId="149"/>
    <cellStyle name="Обычный 4" xfId="150"/>
    <cellStyle name="Обычный 5 2" xfId="151"/>
    <cellStyle name="Обычный 5 3" xfId="152"/>
    <cellStyle name="Обычный 6 3" xfId="153"/>
    <cellStyle name="Обычный_06" xfId="154"/>
    <cellStyle name="Обычный_09_Професійний склад" xfId="155"/>
    <cellStyle name="Обычный_12 Зинкевич" xfId="156"/>
    <cellStyle name="Обычный_27.08.2013" xfId="157"/>
    <cellStyle name="Обычный_TБЛ-12~1" xfId="158"/>
    <cellStyle name="Обычный_Иванова_1.03.05" xfId="159"/>
    <cellStyle name="Обычный_Форма7Н" xfId="160"/>
    <cellStyle name="Followed Hyperlink" xfId="161"/>
    <cellStyle name="Плохой" xfId="162"/>
    <cellStyle name="Пояснение" xfId="163"/>
    <cellStyle name="Примечание" xfId="164"/>
    <cellStyle name="Percent" xfId="165"/>
    <cellStyle name="Связанная ячейка" xfId="166"/>
    <cellStyle name="Стиль 1" xfId="167"/>
    <cellStyle name="Текст предупреждения" xfId="168"/>
    <cellStyle name="Тысячи [0]_Анализ" xfId="169"/>
    <cellStyle name="Тысячи_Анализ" xfId="170"/>
    <cellStyle name="Comma" xfId="171"/>
    <cellStyle name="Comma [0]" xfId="172"/>
    <cellStyle name="ФинᎰнсовый_Лист1 (3)_1" xfId="173"/>
    <cellStyle name="Хороший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44.421875" style="0" customWidth="1"/>
    <col min="2" max="2" width="7.57421875" style="0" customWidth="1"/>
    <col min="3" max="3" width="9.8515625" style="0" customWidth="1"/>
    <col min="4" max="4" width="8.28125" style="0" customWidth="1"/>
    <col min="5" max="5" width="8.140625" style="0" customWidth="1"/>
    <col min="6" max="6" width="7.57421875" style="0" customWidth="1"/>
    <col min="7" max="7" width="8.28125" style="0" customWidth="1"/>
    <col min="8" max="8" width="8.57421875" style="0" customWidth="1"/>
    <col min="9" max="9" width="8.28125" style="0" customWidth="1"/>
  </cols>
  <sheetData>
    <row r="1" spans="1:9" ht="20.25">
      <c r="A1" s="214" t="s">
        <v>55</v>
      </c>
      <c r="B1" s="214"/>
      <c r="C1" s="214"/>
      <c r="D1" s="214"/>
      <c r="E1" s="214"/>
      <c r="F1" s="214"/>
      <c r="G1" s="214"/>
      <c r="H1" s="214"/>
      <c r="I1" s="214"/>
    </row>
    <row r="2" spans="1:9" ht="15.75">
      <c r="A2" s="215" t="s">
        <v>56</v>
      </c>
      <c r="B2" s="215"/>
      <c r="C2" s="215"/>
      <c r="D2" s="215"/>
      <c r="E2" s="215"/>
      <c r="F2" s="215"/>
      <c r="G2" s="215"/>
      <c r="H2" s="215"/>
      <c r="I2" s="215"/>
    </row>
    <row r="3" spans="1:9" ht="15">
      <c r="A3" s="85"/>
      <c r="B3" s="85"/>
      <c r="C3" s="85"/>
      <c r="D3" s="85"/>
      <c r="E3" s="85"/>
      <c r="F3" s="85"/>
      <c r="G3" s="85"/>
      <c r="H3" s="85"/>
      <c r="I3" s="85"/>
    </row>
    <row r="4" spans="1:9" ht="15">
      <c r="A4" s="216" t="s">
        <v>57</v>
      </c>
      <c r="B4" s="216"/>
      <c r="C4" s="216"/>
      <c r="D4" s="216"/>
      <c r="E4" s="216"/>
      <c r="F4" s="216"/>
      <c r="G4" s="216"/>
      <c r="H4" s="216"/>
      <c r="I4" s="216"/>
    </row>
    <row r="5" spans="1:11" ht="15">
      <c r="A5" s="217"/>
      <c r="B5" s="86" t="s">
        <v>58</v>
      </c>
      <c r="C5" s="87" t="s">
        <v>59</v>
      </c>
      <c r="D5" s="87" t="s">
        <v>60</v>
      </c>
      <c r="E5" s="87" t="s">
        <v>61</v>
      </c>
      <c r="F5" s="87" t="s">
        <v>62</v>
      </c>
      <c r="G5" s="87" t="s">
        <v>63</v>
      </c>
      <c r="H5" s="87" t="s">
        <v>64</v>
      </c>
      <c r="I5" s="87" t="s">
        <v>71</v>
      </c>
      <c r="J5" s="117" t="s">
        <v>122</v>
      </c>
      <c r="K5" s="118"/>
    </row>
    <row r="6" spans="1:11" ht="15">
      <c r="A6" s="218"/>
      <c r="B6" s="219" t="s">
        <v>65</v>
      </c>
      <c r="C6" s="219"/>
      <c r="D6" s="219"/>
      <c r="E6" s="219"/>
      <c r="F6" s="219"/>
      <c r="G6" s="219"/>
      <c r="H6" s="219"/>
      <c r="I6" s="219"/>
      <c r="J6" s="219"/>
      <c r="K6" s="119"/>
    </row>
    <row r="7" spans="1:11" ht="29.25" customHeight="1">
      <c r="A7" s="88" t="s">
        <v>90</v>
      </c>
      <c r="B7" s="89">
        <v>418</v>
      </c>
      <c r="C7" s="89">
        <v>419.6</v>
      </c>
      <c r="D7" s="89">
        <v>420.7</v>
      </c>
      <c r="E7" s="90">
        <v>423</v>
      </c>
      <c r="F7" s="91">
        <v>407.4</v>
      </c>
      <c r="G7" s="92">
        <v>404.9</v>
      </c>
      <c r="H7" s="93">
        <v>411.8</v>
      </c>
      <c r="I7" s="93">
        <v>414.1</v>
      </c>
      <c r="J7" s="115">
        <v>415.9</v>
      </c>
      <c r="K7" s="120"/>
    </row>
    <row r="8" spans="1:11" ht="37.5" customHeight="1" thickBot="1">
      <c r="A8" s="94" t="s">
        <v>66</v>
      </c>
      <c r="B8" s="95">
        <v>62.7</v>
      </c>
      <c r="C8" s="95">
        <v>62.9</v>
      </c>
      <c r="D8" s="95">
        <v>63</v>
      </c>
      <c r="E8" s="96">
        <v>63.4</v>
      </c>
      <c r="F8" s="97">
        <v>61</v>
      </c>
      <c r="G8" s="98">
        <v>60.5</v>
      </c>
      <c r="H8" s="99">
        <v>61.5</v>
      </c>
      <c r="I8" s="99">
        <v>61.8</v>
      </c>
      <c r="J8" s="114">
        <v>62.1</v>
      </c>
      <c r="K8" s="120"/>
    </row>
    <row r="9" spans="1:11" ht="49.5" customHeight="1" thickTop="1">
      <c r="A9" s="100" t="s">
        <v>67</v>
      </c>
      <c r="B9" s="89">
        <v>382.4</v>
      </c>
      <c r="C9" s="89">
        <v>385.4</v>
      </c>
      <c r="D9" s="89">
        <v>387.2</v>
      </c>
      <c r="E9" s="91">
        <v>391.6</v>
      </c>
      <c r="F9" s="91">
        <v>370.6</v>
      </c>
      <c r="G9" s="92">
        <v>367.2</v>
      </c>
      <c r="H9" s="93">
        <v>376.1</v>
      </c>
      <c r="I9" s="93">
        <v>379.3</v>
      </c>
      <c r="J9" s="115">
        <v>382.9</v>
      </c>
      <c r="K9" s="120"/>
    </row>
    <row r="10" spans="1:11" ht="30.75" customHeight="1" thickBot="1">
      <c r="A10" s="94" t="s">
        <v>68</v>
      </c>
      <c r="B10" s="95">
        <v>57.4</v>
      </c>
      <c r="C10" s="95">
        <v>57.7</v>
      </c>
      <c r="D10" s="95">
        <v>57.9</v>
      </c>
      <c r="E10" s="96">
        <v>58.7</v>
      </c>
      <c r="F10" s="96">
        <v>55.5</v>
      </c>
      <c r="G10" s="98">
        <v>54.9</v>
      </c>
      <c r="H10" s="99">
        <v>56.2</v>
      </c>
      <c r="I10" s="99">
        <v>56.6</v>
      </c>
      <c r="J10" s="114">
        <v>57.2</v>
      </c>
      <c r="K10" s="120"/>
    </row>
    <row r="11" spans="1:11" ht="44.25" customHeight="1" thickTop="1">
      <c r="A11" s="101" t="s">
        <v>69</v>
      </c>
      <c r="B11" s="89">
        <v>35.6</v>
      </c>
      <c r="C11" s="89">
        <v>34.2</v>
      </c>
      <c r="D11" s="89">
        <v>33.5</v>
      </c>
      <c r="E11" s="91">
        <v>31.4</v>
      </c>
      <c r="F11" s="91">
        <v>36.8</v>
      </c>
      <c r="G11" s="92">
        <v>37.7</v>
      </c>
      <c r="H11" s="93">
        <v>35.7</v>
      </c>
      <c r="I11" s="93">
        <v>34.8</v>
      </c>
      <c r="J11" s="116">
        <v>33</v>
      </c>
      <c r="K11" s="120"/>
    </row>
    <row r="12" spans="1:11" ht="48" customHeight="1" thickBot="1">
      <c r="A12" s="102" t="s">
        <v>70</v>
      </c>
      <c r="B12" s="95">
        <v>8.5</v>
      </c>
      <c r="C12" s="95">
        <v>8.2</v>
      </c>
      <c r="D12" s="95">
        <v>8</v>
      </c>
      <c r="E12" s="97">
        <v>7.4</v>
      </c>
      <c r="F12" s="97">
        <v>9</v>
      </c>
      <c r="G12" s="98">
        <v>9.3</v>
      </c>
      <c r="H12" s="99">
        <v>8.7</v>
      </c>
      <c r="I12" s="99">
        <v>8.4</v>
      </c>
      <c r="J12" s="114">
        <v>7.9</v>
      </c>
      <c r="K12" s="120"/>
    </row>
    <row r="13" spans="1:11" ht="39" customHeight="1" thickTop="1">
      <c r="A13" s="103" t="s">
        <v>89</v>
      </c>
      <c r="B13" s="104"/>
      <c r="C13" s="89">
        <v>247.9</v>
      </c>
      <c r="D13" s="89">
        <v>247.5</v>
      </c>
      <c r="E13" s="91">
        <v>244.6</v>
      </c>
      <c r="F13" s="91">
        <v>260.9</v>
      </c>
      <c r="G13" s="92">
        <v>264.3</v>
      </c>
      <c r="H13" s="93">
        <v>257.8</v>
      </c>
      <c r="I13" s="93">
        <v>255.9</v>
      </c>
      <c r="J13" s="116">
        <v>253.4</v>
      </c>
      <c r="K13" s="120"/>
    </row>
  </sheetData>
  <sheetProtection/>
  <mergeCells count="5">
    <mergeCell ref="A1:I1"/>
    <mergeCell ref="A2:I2"/>
    <mergeCell ref="A4:I4"/>
    <mergeCell ref="A5:A6"/>
    <mergeCell ref="B6:J6"/>
  </mergeCells>
  <printOptions/>
  <pageMargins left="0.5118110236220472" right="0.5118110236220472" top="0.944881889763779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3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E8" sqref="E8:E21"/>
    </sheetView>
  </sheetViews>
  <sheetFormatPr defaultColWidth="9.140625" defaultRowHeight="15"/>
  <cols>
    <col min="1" max="1" width="1.28515625" style="42" hidden="1" customWidth="1"/>
    <col min="2" max="2" width="24.140625" style="42" customWidth="1"/>
    <col min="3" max="3" width="16.7109375" style="42" customWidth="1"/>
    <col min="4" max="4" width="16.28125" style="42" customWidth="1"/>
    <col min="5" max="5" width="17.57421875" style="42" customWidth="1"/>
    <col min="6" max="6" width="16.7109375" style="42" customWidth="1"/>
    <col min="7" max="7" width="9.140625" style="42" customWidth="1"/>
    <col min="8" max="10" width="0" style="42" hidden="1" customWidth="1"/>
    <col min="11" max="16384" width="9.140625" style="42" customWidth="1"/>
  </cols>
  <sheetData>
    <row r="1" s="28" customFormat="1" ht="10.5" customHeight="1">
      <c r="F1" s="29"/>
    </row>
    <row r="2" spans="1:6" s="30" customFormat="1" ht="51" customHeight="1">
      <c r="A2" s="220" t="s">
        <v>126</v>
      </c>
      <c r="B2" s="220"/>
      <c r="C2" s="220"/>
      <c r="D2" s="220"/>
      <c r="E2" s="220"/>
      <c r="F2" s="220"/>
    </row>
    <row r="3" spans="1:6" s="30" customFormat="1" ht="20.25" customHeight="1">
      <c r="A3" s="31"/>
      <c r="B3" s="31"/>
      <c r="C3" s="31"/>
      <c r="D3" s="31"/>
      <c r="E3" s="31"/>
      <c r="F3" s="31"/>
    </row>
    <row r="4" spans="1:6" s="30" customFormat="1" ht="16.5" customHeight="1">
      <c r="A4" s="31"/>
      <c r="B4" s="31"/>
      <c r="C4" s="31"/>
      <c r="D4" s="31"/>
      <c r="E4" s="31"/>
      <c r="F4" s="32" t="s">
        <v>37</v>
      </c>
    </row>
    <row r="5" spans="1:6" s="30" customFormat="1" ht="24.75" customHeight="1">
      <c r="A5" s="31"/>
      <c r="B5" s="221"/>
      <c r="C5" s="222" t="s">
        <v>72</v>
      </c>
      <c r="D5" s="222" t="s">
        <v>108</v>
      </c>
      <c r="E5" s="222" t="s">
        <v>38</v>
      </c>
      <c r="F5" s="222"/>
    </row>
    <row r="6" spans="1:6" s="30" customFormat="1" ht="54.75" customHeight="1">
      <c r="A6" s="33"/>
      <c r="B6" s="221"/>
      <c r="C6" s="222"/>
      <c r="D6" s="222"/>
      <c r="E6" s="34" t="s">
        <v>2</v>
      </c>
      <c r="F6" s="35" t="s">
        <v>39</v>
      </c>
    </row>
    <row r="7" spans="2:6" s="36" customFormat="1" ht="19.5" customHeight="1">
      <c r="B7" s="37" t="s">
        <v>6</v>
      </c>
      <c r="C7" s="141">
        <v>1</v>
      </c>
      <c r="D7" s="142">
        <v>2</v>
      </c>
      <c r="E7" s="141">
        <v>3</v>
      </c>
      <c r="F7" s="142">
        <v>4</v>
      </c>
    </row>
    <row r="8" spans="2:10" s="38" customFormat="1" ht="23.25" customHeight="1">
      <c r="B8" s="50" t="s">
        <v>52</v>
      </c>
      <c r="C8" s="52">
        <f>SUM(C9:C21)</f>
        <v>1509</v>
      </c>
      <c r="D8" s="52">
        <f>SUM(D9:D21)</f>
        <v>780</v>
      </c>
      <c r="E8" s="53">
        <f aca="true" t="shared" si="0" ref="E8:E21">ROUND(D8/C8*100,1)</f>
        <v>51.7</v>
      </c>
      <c r="F8" s="52">
        <f aca="true" t="shared" si="1" ref="F8:F23">D8-C8</f>
        <v>-729</v>
      </c>
      <c r="H8" s="39" t="e">
        <f>ROUND(D8/#REF!*100,1)</f>
        <v>#REF!</v>
      </c>
      <c r="I8" s="40">
        <f aca="true" t="shared" si="2" ref="I8:J23">ROUND(C8/1000,1)</f>
        <v>1.5</v>
      </c>
      <c r="J8" s="40">
        <f t="shared" si="2"/>
        <v>0.8</v>
      </c>
    </row>
    <row r="9" spans="2:10" s="38" customFormat="1" ht="23.25" customHeight="1">
      <c r="B9" s="51" t="s">
        <v>41</v>
      </c>
      <c r="C9" s="54">
        <v>28</v>
      </c>
      <c r="D9" s="54">
        <v>0</v>
      </c>
      <c r="E9" s="53">
        <f t="shared" si="0"/>
        <v>0</v>
      </c>
      <c r="F9" s="54">
        <f t="shared" si="1"/>
        <v>-28</v>
      </c>
      <c r="H9" s="41" t="e">
        <f>ROUND(D9/#REF!*100,1)</f>
        <v>#REF!</v>
      </c>
      <c r="I9" s="40">
        <f t="shared" si="2"/>
        <v>0</v>
      </c>
      <c r="J9" s="40">
        <f t="shared" si="2"/>
        <v>0</v>
      </c>
    </row>
    <row r="10" spans="2:10" s="38" customFormat="1" ht="23.25" customHeight="1">
      <c r="B10" s="51" t="s">
        <v>42</v>
      </c>
      <c r="C10" s="54">
        <v>0</v>
      </c>
      <c r="D10" s="54">
        <v>30</v>
      </c>
      <c r="E10" s="53" t="e">
        <f t="shared" si="0"/>
        <v>#DIV/0!</v>
      </c>
      <c r="F10" s="54">
        <f t="shared" si="1"/>
        <v>30</v>
      </c>
      <c r="H10" s="39" t="e">
        <f>ROUND(D10/#REF!*100,1)</f>
        <v>#REF!</v>
      </c>
      <c r="I10" s="40">
        <f t="shared" si="2"/>
        <v>0</v>
      </c>
      <c r="J10" s="40">
        <f t="shared" si="2"/>
        <v>0</v>
      </c>
    </row>
    <row r="11" spans="2:10" s="38" customFormat="1" ht="23.25" customHeight="1">
      <c r="B11" s="51" t="s">
        <v>43</v>
      </c>
      <c r="C11" s="54">
        <v>10</v>
      </c>
      <c r="D11" s="54">
        <v>21</v>
      </c>
      <c r="E11" s="53">
        <f t="shared" si="0"/>
        <v>210</v>
      </c>
      <c r="F11" s="54">
        <f t="shared" si="1"/>
        <v>11</v>
      </c>
      <c r="H11" s="41" t="e">
        <f>ROUND(D11/#REF!*100,1)</f>
        <v>#REF!</v>
      </c>
      <c r="I11" s="40">
        <f t="shared" si="2"/>
        <v>0</v>
      </c>
      <c r="J11" s="40">
        <f t="shared" si="2"/>
        <v>0</v>
      </c>
    </row>
    <row r="12" spans="2:10" s="38" customFormat="1" ht="23.25" customHeight="1">
      <c r="B12" s="51" t="s">
        <v>44</v>
      </c>
      <c r="C12" s="54">
        <v>0</v>
      </c>
      <c r="D12" s="54">
        <v>0</v>
      </c>
      <c r="E12" s="53" t="e">
        <f t="shared" si="0"/>
        <v>#DIV/0!</v>
      </c>
      <c r="F12" s="54">
        <f t="shared" si="1"/>
        <v>0</v>
      </c>
      <c r="H12" s="39" t="e">
        <f>ROUND(D12/#REF!*100,1)</f>
        <v>#REF!</v>
      </c>
      <c r="I12" s="40">
        <f t="shared" si="2"/>
        <v>0</v>
      </c>
      <c r="J12" s="40">
        <f t="shared" si="2"/>
        <v>0</v>
      </c>
    </row>
    <row r="13" spans="2:10" s="38" customFormat="1" ht="23.25" customHeight="1">
      <c r="B13" s="51" t="s">
        <v>45</v>
      </c>
      <c r="C13" s="54">
        <v>7</v>
      </c>
      <c r="D13" s="54">
        <v>23</v>
      </c>
      <c r="E13" s="53">
        <f t="shared" si="0"/>
        <v>328.6</v>
      </c>
      <c r="F13" s="54">
        <f t="shared" si="1"/>
        <v>16</v>
      </c>
      <c r="H13" s="39" t="e">
        <f>ROUND(D13/#REF!*100,1)</f>
        <v>#REF!</v>
      </c>
      <c r="I13" s="40">
        <f t="shared" si="2"/>
        <v>0</v>
      </c>
      <c r="J13" s="40">
        <f t="shared" si="2"/>
        <v>0</v>
      </c>
    </row>
    <row r="14" spans="2:10" s="38" customFormat="1" ht="23.25" customHeight="1">
      <c r="B14" s="51" t="s">
        <v>46</v>
      </c>
      <c r="C14" s="54">
        <v>0</v>
      </c>
      <c r="D14" s="54">
        <v>82</v>
      </c>
      <c r="E14" s="53" t="e">
        <f t="shared" si="0"/>
        <v>#DIV/0!</v>
      </c>
      <c r="F14" s="54">
        <f t="shared" si="1"/>
        <v>82</v>
      </c>
      <c r="H14" s="39" t="e">
        <f>ROUND(D14/#REF!*100,1)</f>
        <v>#REF!</v>
      </c>
      <c r="I14" s="40">
        <f t="shared" si="2"/>
        <v>0</v>
      </c>
      <c r="J14" s="40">
        <f t="shared" si="2"/>
        <v>0.1</v>
      </c>
    </row>
    <row r="15" spans="2:10" s="38" customFormat="1" ht="23.25" customHeight="1">
      <c r="B15" s="51" t="s">
        <v>106</v>
      </c>
      <c r="C15" s="54">
        <v>12</v>
      </c>
      <c r="D15" s="54">
        <v>3</v>
      </c>
      <c r="E15" s="53">
        <f t="shared" si="0"/>
        <v>25</v>
      </c>
      <c r="F15" s="54">
        <f t="shared" si="1"/>
        <v>-9</v>
      </c>
      <c r="H15" s="39" t="e">
        <f>ROUND(D15/#REF!*100,1)</f>
        <v>#REF!</v>
      </c>
      <c r="I15" s="40">
        <f t="shared" si="2"/>
        <v>0</v>
      </c>
      <c r="J15" s="40">
        <f t="shared" si="2"/>
        <v>0</v>
      </c>
    </row>
    <row r="16" spans="2:10" s="38" customFormat="1" ht="23.25" customHeight="1">
      <c r="B16" s="51" t="s">
        <v>47</v>
      </c>
      <c r="C16" s="54">
        <v>47</v>
      </c>
      <c r="D16" s="54">
        <v>14</v>
      </c>
      <c r="E16" s="53">
        <f t="shared" si="0"/>
        <v>29.8</v>
      </c>
      <c r="F16" s="54">
        <f t="shared" si="1"/>
        <v>-33</v>
      </c>
      <c r="H16" s="39" t="e">
        <f>ROUND(D16/#REF!*100,1)</f>
        <v>#REF!</v>
      </c>
      <c r="I16" s="40">
        <f t="shared" si="2"/>
        <v>0</v>
      </c>
      <c r="J16" s="40">
        <f t="shared" si="2"/>
        <v>0</v>
      </c>
    </row>
    <row r="17" spans="2:10" s="38" customFormat="1" ht="23.25" customHeight="1">
      <c r="B17" s="51" t="s">
        <v>48</v>
      </c>
      <c r="C17" s="54">
        <v>16</v>
      </c>
      <c r="D17" s="54">
        <v>0</v>
      </c>
      <c r="E17" s="53">
        <f t="shared" si="0"/>
        <v>0</v>
      </c>
      <c r="F17" s="54">
        <f t="shared" si="1"/>
        <v>-16</v>
      </c>
      <c r="H17" s="39" t="e">
        <f>ROUND(D17/#REF!*100,1)</f>
        <v>#REF!</v>
      </c>
      <c r="I17" s="40">
        <f t="shared" si="2"/>
        <v>0</v>
      </c>
      <c r="J17" s="40">
        <f t="shared" si="2"/>
        <v>0</v>
      </c>
    </row>
    <row r="18" spans="2:10" s="38" customFormat="1" ht="23.25" customHeight="1">
      <c r="B18" s="51" t="s">
        <v>49</v>
      </c>
      <c r="C18" s="54">
        <v>641</v>
      </c>
      <c r="D18" s="54">
        <v>162</v>
      </c>
      <c r="E18" s="53">
        <f t="shared" si="0"/>
        <v>25.3</v>
      </c>
      <c r="F18" s="54">
        <f t="shared" si="1"/>
        <v>-479</v>
      </c>
      <c r="H18" s="41" t="e">
        <f>ROUND(D18/#REF!*100,1)</f>
        <v>#REF!</v>
      </c>
      <c r="I18" s="40">
        <f t="shared" si="2"/>
        <v>0.6</v>
      </c>
      <c r="J18" s="40">
        <f t="shared" si="2"/>
        <v>0.2</v>
      </c>
    </row>
    <row r="19" spans="2:10" s="38" customFormat="1" ht="23.25" customHeight="1">
      <c r="B19" s="51" t="s">
        <v>50</v>
      </c>
      <c r="C19" s="54">
        <v>14</v>
      </c>
      <c r="D19" s="54">
        <v>10</v>
      </c>
      <c r="E19" s="53">
        <f t="shared" si="0"/>
        <v>71.4</v>
      </c>
      <c r="F19" s="54">
        <f t="shared" si="1"/>
        <v>-4</v>
      </c>
      <c r="H19" s="41" t="e">
        <f>ROUND(D19/#REF!*100,1)</f>
        <v>#REF!</v>
      </c>
      <c r="I19" s="40">
        <f t="shared" si="2"/>
        <v>0</v>
      </c>
      <c r="J19" s="40">
        <f t="shared" si="2"/>
        <v>0</v>
      </c>
    </row>
    <row r="20" spans="2:10" s="38" customFormat="1" ht="23.25" customHeight="1">
      <c r="B20" s="51" t="s">
        <v>107</v>
      </c>
      <c r="C20" s="121">
        <v>734</v>
      </c>
      <c r="D20" s="54">
        <v>435</v>
      </c>
      <c r="E20" s="53">
        <f t="shared" si="0"/>
        <v>59.3</v>
      </c>
      <c r="F20" s="54">
        <f t="shared" si="1"/>
        <v>-299</v>
      </c>
      <c r="H20" s="41" t="e">
        <f>ROUND(D20/#REF!*100,1)</f>
        <v>#REF!</v>
      </c>
      <c r="I20" s="40">
        <f t="shared" si="2"/>
        <v>0.7</v>
      </c>
      <c r="J20" s="40">
        <f t="shared" si="2"/>
        <v>0.4</v>
      </c>
    </row>
    <row r="21" spans="2:10" s="38" customFormat="1" ht="23.25" customHeight="1">
      <c r="B21" s="51" t="s">
        <v>51</v>
      </c>
      <c r="C21" s="121">
        <v>0</v>
      </c>
      <c r="D21" s="54">
        <v>0</v>
      </c>
      <c r="E21" s="53" t="e">
        <f t="shared" si="0"/>
        <v>#DIV/0!</v>
      </c>
      <c r="F21" s="54">
        <f t="shared" si="1"/>
        <v>0</v>
      </c>
      <c r="H21" s="39" t="e">
        <f>ROUND(D21/#REF!*100,1)</f>
        <v>#REF!</v>
      </c>
      <c r="I21" s="40">
        <f t="shared" si="2"/>
        <v>0</v>
      </c>
      <c r="J21" s="40">
        <f t="shared" si="2"/>
        <v>0</v>
      </c>
    </row>
    <row r="22" spans="6:9" ht="12.75">
      <c r="F22" s="42">
        <f t="shared" si="1"/>
        <v>0</v>
      </c>
      <c r="I22" s="42">
        <f t="shared" si="2"/>
        <v>0</v>
      </c>
    </row>
    <row r="23" spans="6:9" ht="12.75">
      <c r="F23" s="42">
        <f t="shared" si="1"/>
        <v>0</v>
      </c>
      <c r="I23" s="42">
        <f t="shared" si="2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.7874015748031497" right="0.1968503937007874" top="0.984251968503937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7">
      <selection activeCell="B26" sqref="B26"/>
    </sheetView>
  </sheetViews>
  <sheetFormatPr defaultColWidth="8.8515625" defaultRowHeight="15"/>
  <cols>
    <col min="1" max="1" width="45.57421875" style="18" customWidth="1"/>
    <col min="2" max="3" width="11.57421875" style="18" customWidth="1"/>
    <col min="4" max="4" width="14.28125" style="18" customWidth="1"/>
    <col min="5" max="5" width="15.28125" style="18" customWidth="1"/>
    <col min="6" max="8" width="8.8515625" style="18" customWidth="1"/>
    <col min="9" max="9" width="43.00390625" style="18" customWidth="1"/>
    <col min="10" max="16384" width="8.8515625" style="18" customWidth="1"/>
  </cols>
  <sheetData>
    <row r="1" spans="1:5" s="13" customFormat="1" ht="41.25" customHeight="1">
      <c r="A1" s="223" t="s">
        <v>127</v>
      </c>
      <c r="B1" s="223"/>
      <c r="C1" s="223"/>
      <c r="D1" s="223"/>
      <c r="E1" s="223"/>
    </row>
    <row r="2" spans="1:5" s="13" customFormat="1" ht="21.75" customHeight="1">
      <c r="A2" s="224" t="s">
        <v>7</v>
      </c>
      <c r="B2" s="224"/>
      <c r="C2" s="224"/>
      <c r="D2" s="224"/>
      <c r="E2" s="224"/>
    </row>
    <row r="3" spans="1:5" s="15" customFormat="1" ht="12" customHeight="1" thickBot="1">
      <c r="A3" s="14"/>
      <c r="B3" s="14"/>
      <c r="C3" s="14"/>
      <c r="D3" s="14"/>
      <c r="E3" s="14"/>
    </row>
    <row r="4" spans="1:5" s="15" customFormat="1" ht="21" customHeight="1">
      <c r="A4" s="225"/>
      <c r="B4" s="227" t="s">
        <v>72</v>
      </c>
      <c r="C4" s="227" t="s">
        <v>108</v>
      </c>
      <c r="D4" s="228" t="s">
        <v>38</v>
      </c>
      <c r="E4" s="229"/>
    </row>
    <row r="5" spans="1:5" s="15" customFormat="1" ht="26.25" customHeight="1">
      <c r="A5" s="226"/>
      <c r="B5" s="227"/>
      <c r="C5" s="227"/>
      <c r="D5" s="44" t="s">
        <v>40</v>
      </c>
      <c r="E5" s="49" t="s">
        <v>2</v>
      </c>
    </row>
    <row r="6" spans="1:5" s="16" customFormat="1" ht="34.5" customHeight="1">
      <c r="A6" s="55" t="s">
        <v>53</v>
      </c>
      <c r="B6" s="56">
        <f>SUM(B7:B25)</f>
        <v>1509</v>
      </c>
      <c r="C6" s="57">
        <f>SUM(C7:C25)</f>
        <v>780</v>
      </c>
      <c r="D6" s="58">
        <f>C6-B6</f>
        <v>-729</v>
      </c>
      <c r="E6" s="147">
        <f>ROUND(C6/B6*100,1)</f>
        <v>51.7</v>
      </c>
    </row>
    <row r="7" spans="1:9" ht="39.75" customHeight="1">
      <c r="A7" s="59" t="s">
        <v>8</v>
      </c>
      <c r="B7" s="60">
        <v>0</v>
      </c>
      <c r="C7" s="60">
        <v>125</v>
      </c>
      <c r="D7" s="58">
        <f>C7-B7</f>
        <v>125</v>
      </c>
      <c r="E7" s="147" t="e">
        <f>ROUND(C7/B7*100,1)</f>
        <v>#DIV/0!</v>
      </c>
      <c r="F7" s="16"/>
      <c r="G7" s="17"/>
      <c r="I7" s="19"/>
    </row>
    <row r="8" spans="1:9" ht="44.25" customHeight="1">
      <c r="A8" s="59" t="s">
        <v>9</v>
      </c>
      <c r="B8" s="60">
        <v>0</v>
      </c>
      <c r="C8" s="60">
        <v>0</v>
      </c>
      <c r="D8" s="61">
        <f aca="true" t="shared" si="0" ref="D8:D25">C8-B8</f>
        <v>0</v>
      </c>
      <c r="E8" s="147">
        <v>0</v>
      </c>
      <c r="F8" s="16"/>
      <c r="G8" s="17"/>
      <c r="I8" s="19"/>
    </row>
    <row r="9" spans="1:9" s="20" customFormat="1" ht="27" customHeight="1">
      <c r="A9" s="59" t="s">
        <v>10</v>
      </c>
      <c r="B9" s="60">
        <v>21</v>
      </c>
      <c r="C9" s="60">
        <v>0</v>
      </c>
      <c r="D9" s="61">
        <f t="shared" si="0"/>
        <v>-21</v>
      </c>
      <c r="E9" s="147">
        <f aca="true" t="shared" si="1" ref="E9:E24">ROUND(C9/B9*100,1)</f>
        <v>0</v>
      </c>
      <c r="F9" s="16"/>
      <c r="G9" s="17"/>
      <c r="H9" s="18"/>
      <c r="I9" s="19"/>
    </row>
    <row r="10" spans="1:11" ht="43.5" customHeight="1">
      <c r="A10" s="59" t="s">
        <v>11</v>
      </c>
      <c r="B10" s="60">
        <v>0</v>
      </c>
      <c r="C10" s="60">
        <v>0</v>
      </c>
      <c r="D10" s="61">
        <f t="shared" si="0"/>
        <v>0</v>
      </c>
      <c r="E10" s="147">
        <v>0</v>
      </c>
      <c r="F10" s="16"/>
      <c r="G10" s="17"/>
      <c r="I10" s="19"/>
      <c r="K10" s="21"/>
    </row>
    <row r="11" spans="1:9" ht="42" customHeight="1">
      <c r="A11" s="59" t="s">
        <v>12</v>
      </c>
      <c r="B11" s="60">
        <v>21</v>
      </c>
      <c r="C11" s="60">
        <v>0</v>
      </c>
      <c r="D11" s="61">
        <f t="shared" si="0"/>
        <v>-21</v>
      </c>
      <c r="E11" s="147">
        <f t="shared" si="1"/>
        <v>0</v>
      </c>
      <c r="F11" s="16"/>
      <c r="G11" s="17"/>
      <c r="I11" s="19"/>
    </row>
    <row r="12" spans="1:9" ht="19.5" customHeight="1">
      <c r="A12" s="59" t="s">
        <v>13</v>
      </c>
      <c r="B12" s="60">
        <v>0</v>
      </c>
      <c r="C12" s="60">
        <v>0</v>
      </c>
      <c r="D12" s="61">
        <f t="shared" si="0"/>
        <v>0</v>
      </c>
      <c r="E12" s="147">
        <v>0</v>
      </c>
      <c r="F12" s="16"/>
      <c r="G12" s="17"/>
      <c r="I12" s="45"/>
    </row>
    <row r="13" spans="1:9" ht="41.25" customHeight="1">
      <c r="A13" s="59" t="s">
        <v>14</v>
      </c>
      <c r="B13" s="60">
        <v>0</v>
      </c>
      <c r="C13" s="60">
        <v>4</v>
      </c>
      <c r="D13" s="61">
        <f t="shared" si="0"/>
        <v>4</v>
      </c>
      <c r="E13" s="147">
        <v>0</v>
      </c>
      <c r="F13" s="16"/>
      <c r="G13" s="17"/>
      <c r="I13" s="19"/>
    </row>
    <row r="14" spans="1:9" ht="41.25" customHeight="1">
      <c r="A14" s="59" t="s">
        <v>15</v>
      </c>
      <c r="B14" s="60">
        <v>0</v>
      </c>
      <c r="C14" s="60">
        <v>27</v>
      </c>
      <c r="D14" s="61">
        <f t="shared" si="0"/>
        <v>27</v>
      </c>
      <c r="E14" s="147" t="e">
        <f t="shared" si="1"/>
        <v>#DIV/0!</v>
      </c>
      <c r="F14" s="16"/>
      <c r="G14" s="17"/>
      <c r="I14" s="19"/>
    </row>
    <row r="15" spans="1:9" ht="42" customHeight="1">
      <c r="A15" s="59" t="s">
        <v>16</v>
      </c>
      <c r="B15" s="60">
        <v>26</v>
      </c>
      <c r="C15" s="60">
        <v>0</v>
      </c>
      <c r="D15" s="61">
        <f t="shared" si="0"/>
        <v>-26</v>
      </c>
      <c r="E15" s="147">
        <f t="shared" si="1"/>
        <v>0</v>
      </c>
      <c r="F15" s="16"/>
      <c r="G15" s="17"/>
      <c r="I15" s="19"/>
    </row>
    <row r="16" spans="1:9" ht="23.25" customHeight="1">
      <c r="A16" s="59" t="s">
        <v>17</v>
      </c>
      <c r="B16" s="60">
        <v>77</v>
      </c>
      <c r="C16" s="60">
        <v>0</v>
      </c>
      <c r="D16" s="61">
        <f t="shared" si="0"/>
        <v>-77</v>
      </c>
      <c r="E16" s="147">
        <f t="shared" si="1"/>
        <v>0</v>
      </c>
      <c r="F16" s="16"/>
      <c r="G16" s="17"/>
      <c r="I16" s="19"/>
    </row>
    <row r="17" spans="1:9" ht="22.5" customHeight="1">
      <c r="A17" s="59" t="s">
        <v>18</v>
      </c>
      <c r="B17" s="60">
        <v>0</v>
      </c>
      <c r="C17" s="60">
        <v>0</v>
      </c>
      <c r="D17" s="61">
        <f t="shared" si="0"/>
        <v>0</v>
      </c>
      <c r="E17" s="147">
        <v>0</v>
      </c>
      <c r="F17" s="16"/>
      <c r="G17" s="17"/>
      <c r="I17" s="19"/>
    </row>
    <row r="18" spans="1:9" ht="22.5" customHeight="1">
      <c r="A18" s="59" t="s">
        <v>19</v>
      </c>
      <c r="B18" s="60">
        <v>43</v>
      </c>
      <c r="C18" s="60">
        <v>0</v>
      </c>
      <c r="D18" s="61">
        <f t="shared" si="0"/>
        <v>-43</v>
      </c>
      <c r="E18" s="147">
        <f t="shared" si="1"/>
        <v>0</v>
      </c>
      <c r="F18" s="16"/>
      <c r="G18" s="17"/>
      <c r="I18" s="19"/>
    </row>
    <row r="19" spans="1:9" ht="38.25" customHeight="1">
      <c r="A19" s="59" t="s">
        <v>20</v>
      </c>
      <c r="B19" s="60">
        <v>33</v>
      </c>
      <c r="C19" s="60">
        <v>0</v>
      </c>
      <c r="D19" s="61">
        <f t="shared" si="0"/>
        <v>-33</v>
      </c>
      <c r="E19" s="147">
        <f t="shared" si="1"/>
        <v>0</v>
      </c>
      <c r="F19" s="16"/>
      <c r="G19" s="17"/>
      <c r="I19" s="46"/>
    </row>
    <row r="20" spans="1:9" ht="35.25" customHeight="1">
      <c r="A20" s="59" t="s">
        <v>21</v>
      </c>
      <c r="B20" s="60">
        <v>80</v>
      </c>
      <c r="C20" s="60">
        <v>0</v>
      </c>
      <c r="D20" s="61">
        <f t="shared" si="0"/>
        <v>-80</v>
      </c>
      <c r="E20" s="147">
        <f t="shared" si="1"/>
        <v>0</v>
      </c>
      <c r="F20" s="16"/>
      <c r="G20" s="17"/>
      <c r="I20" s="19"/>
    </row>
    <row r="21" spans="1:9" ht="41.25" customHeight="1">
      <c r="A21" s="59" t="s">
        <v>22</v>
      </c>
      <c r="B21" s="60">
        <v>489</v>
      </c>
      <c r="C21" s="60">
        <v>417</v>
      </c>
      <c r="D21" s="61">
        <f t="shared" si="0"/>
        <v>-72</v>
      </c>
      <c r="E21" s="147">
        <f t="shared" si="1"/>
        <v>85.3</v>
      </c>
      <c r="F21" s="16"/>
      <c r="G21" s="17"/>
      <c r="I21" s="19"/>
    </row>
    <row r="22" spans="1:9" ht="19.5" customHeight="1">
      <c r="A22" s="59" t="s">
        <v>23</v>
      </c>
      <c r="B22" s="60">
        <v>98</v>
      </c>
      <c r="C22" s="60">
        <v>91</v>
      </c>
      <c r="D22" s="61">
        <f t="shared" si="0"/>
        <v>-7</v>
      </c>
      <c r="E22" s="147">
        <v>0</v>
      </c>
      <c r="F22" s="16"/>
      <c r="G22" s="17"/>
      <c r="I22" s="19"/>
    </row>
    <row r="23" spans="1:9" ht="39" customHeight="1">
      <c r="A23" s="59" t="s">
        <v>24</v>
      </c>
      <c r="B23" s="60">
        <v>562</v>
      </c>
      <c r="C23" s="60">
        <v>116</v>
      </c>
      <c r="D23" s="61">
        <f t="shared" si="0"/>
        <v>-446</v>
      </c>
      <c r="E23" s="147">
        <f t="shared" si="1"/>
        <v>20.6</v>
      </c>
      <c r="F23" s="16"/>
      <c r="G23" s="17"/>
      <c r="I23" s="19"/>
    </row>
    <row r="24" spans="1:9" ht="38.25" customHeight="1">
      <c r="A24" s="59" t="s">
        <v>25</v>
      </c>
      <c r="B24" s="60">
        <v>18</v>
      </c>
      <c r="C24" s="60">
        <v>0</v>
      </c>
      <c r="D24" s="61">
        <f t="shared" si="0"/>
        <v>-18</v>
      </c>
      <c r="E24" s="147">
        <f t="shared" si="1"/>
        <v>0</v>
      </c>
      <c r="F24" s="16"/>
      <c r="G24" s="17"/>
      <c r="I24" s="19"/>
    </row>
    <row r="25" spans="1:9" ht="22.5" customHeight="1" thickBot="1">
      <c r="A25" s="62" t="s">
        <v>26</v>
      </c>
      <c r="B25" s="63">
        <v>41</v>
      </c>
      <c r="C25" s="63">
        <v>0</v>
      </c>
      <c r="D25" s="64">
        <f t="shared" si="0"/>
        <v>-41</v>
      </c>
      <c r="E25" s="147">
        <f>ROUND(C25/B25*100,1)</f>
        <v>0</v>
      </c>
      <c r="F25" s="16"/>
      <c r="G25" s="17"/>
      <c r="I25" s="19"/>
    </row>
    <row r="26" spans="1:9" ht="15.75">
      <c r="A26" s="22"/>
      <c r="B26" s="22"/>
      <c r="C26" s="22"/>
      <c r="D26" s="22"/>
      <c r="E26" s="22"/>
      <c r="I26" s="19"/>
    </row>
    <row r="27" spans="1:5" ht="12.75">
      <c r="A27" s="22"/>
      <c r="B27" s="22"/>
      <c r="C27" s="22"/>
      <c r="D27" s="22"/>
      <c r="E27" s="22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B16" sqref="B16"/>
    </sheetView>
  </sheetViews>
  <sheetFormatPr defaultColWidth="8.8515625" defaultRowHeight="15"/>
  <cols>
    <col min="1" max="1" width="52.8515625" style="18" customWidth="1"/>
    <col min="2" max="2" width="21.28125" style="18" customWidth="1"/>
    <col min="3" max="4" width="22.00390625" style="18" customWidth="1"/>
    <col min="5" max="5" width="21.57421875" style="18" customWidth="1"/>
    <col min="6" max="6" width="8.8515625" style="18" customWidth="1"/>
    <col min="7" max="7" width="10.8515625" style="18" bestFit="1" customWidth="1"/>
    <col min="8" max="16384" width="8.8515625" style="18" customWidth="1"/>
  </cols>
  <sheetData>
    <row r="1" spans="1:5" s="13" customFormat="1" ht="49.5" customHeight="1">
      <c r="A1" s="230" t="s">
        <v>128</v>
      </c>
      <c r="B1" s="230"/>
      <c r="C1" s="230"/>
      <c r="D1" s="230"/>
      <c r="E1" s="230"/>
    </row>
    <row r="2" spans="1:5" s="13" customFormat="1" ht="20.25" customHeight="1">
      <c r="A2" s="231" t="s">
        <v>27</v>
      </c>
      <c r="B2" s="231"/>
      <c r="C2" s="231"/>
      <c r="D2" s="231"/>
      <c r="E2" s="231"/>
    </row>
    <row r="3" spans="1:5" s="13" customFormat="1" ht="17.25" customHeight="1" thickBot="1">
      <c r="A3" s="43"/>
      <c r="B3" s="43"/>
      <c r="C3" s="43"/>
      <c r="D3" s="43"/>
      <c r="E3" s="43"/>
    </row>
    <row r="4" spans="1:5" s="15" customFormat="1" ht="25.5" customHeight="1">
      <c r="A4" s="232"/>
      <c r="B4" s="222" t="s">
        <v>72</v>
      </c>
      <c r="C4" s="222" t="s">
        <v>108</v>
      </c>
      <c r="D4" s="234" t="s">
        <v>38</v>
      </c>
      <c r="E4" s="235"/>
    </row>
    <row r="5" spans="1:5" s="15" customFormat="1" ht="37.5" customHeight="1">
      <c r="A5" s="233"/>
      <c r="B5" s="222"/>
      <c r="C5" s="222"/>
      <c r="D5" s="47" t="s">
        <v>40</v>
      </c>
      <c r="E5" s="48" t="s">
        <v>2</v>
      </c>
    </row>
    <row r="6" spans="1:7" s="23" customFormat="1" ht="34.5" customHeight="1">
      <c r="A6" s="72" t="s">
        <v>110</v>
      </c>
      <c r="B6" s="65">
        <f>SUM(B7:B15)</f>
        <v>1509</v>
      </c>
      <c r="C6" s="65">
        <f>SUM(C7:C15)</f>
        <v>780</v>
      </c>
      <c r="D6" s="65">
        <f>C6-B6</f>
        <v>-729</v>
      </c>
      <c r="E6" s="143">
        <f aca="true" t="shared" si="0" ref="E6:E15">ROUND(C6/B6*100,1)</f>
        <v>51.7</v>
      </c>
      <c r="G6" s="24"/>
    </row>
    <row r="7" spans="1:11" ht="51" customHeight="1">
      <c r="A7" s="66" t="s">
        <v>28</v>
      </c>
      <c r="B7" s="67">
        <v>173</v>
      </c>
      <c r="C7" s="67">
        <v>138</v>
      </c>
      <c r="D7" s="68">
        <f aca="true" t="shared" si="1" ref="D7:D15">C7-B7</f>
        <v>-35</v>
      </c>
      <c r="E7" s="143">
        <f t="shared" si="0"/>
        <v>79.8</v>
      </c>
      <c r="G7" s="24"/>
      <c r="H7" s="25"/>
      <c r="K7" s="25"/>
    </row>
    <row r="8" spans="1:11" ht="27" customHeight="1">
      <c r="A8" s="66" t="s">
        <v>29</v>
      </c>
      <c r="B8" s="67">
        <v>461</v>
      </c>
      <c r="C8" s="67">
        <v>279</v>
      </c>
      <c r="D8" s="68">
        <f t="shared" si="1"/>
        <v>-182</v>
      </c>
      <c r="E8" s="143">
        <f t="shared" si="0"/>
        <v>60.5</v>
      </c>
      <c r="G8" s="24"/>
      <c r="H8" s="25"/>
      <c r="K8" s="25"/>
    </row>
    <row r="9" spans="1:11" s="20" customFormat="1" ht="25.5" customHeight="1">
      <c r="A9" s="66" t="s">
        <v>30</v>
      </c>
      <c r="B9" s="67">
        <v>325</v>
      </c>
      <c r="C9" s="67">
        <v>116</v>
      </c>
      <c r="D9" s="68">
        <f t="shared" si="1"/>
        <v>-209</v>
      </c>
      <c r="E9" s="143">
        <f t="shared" si="0"/>
        <v>35.7</v>
      </c>
      <c r="F9" s="18"/>
      <c r="G9" s="24"/>
      <c r="H9" s="25"/>
      <c r="I9" s="18"/>
      <c r="K9" s="25"/>
    </row>
    <row r="10" spans="1:11" ht="28.5" customHeight="1">
      <c r="A10" s="66" t="s">
        <v>31</v>
      </c>
      <c r="B10" s="67">
        <v>21</v>
      </c>
      <c r="C10" s="67">
        <v>15</v>
      </c>
      <c r="D10" s="68">
        <f t="shared" si="1"/>
        <v>-6</v>
      </c>
      <c r="E10" s="143">
        <f t="shared" si="0"/>
        <v>71.4</v>
      </c>
      <c r="G10" s="24"/>
      <c r="H10" s="25"/>
      <c r="K10" s="25"/>
    </row>
    <row r="11" spans="1:11" ht="28.5" customHeight="1">
      <c r="A11" s="66" t="s">
        <v>32</v>
      </c>
      <c r="B11" s="67">
        <v>130</v>
      </c>
      <c r="C11" s="67">
        <v>92</v>
      </c>
      <c r="D11" s="68">
        <f t="shared" si="1"/>
        <v>-38</v>
      </c>
      <c r="E11" s="143">
        <f t="shared" si="0"/>
        <v>70.8</v>
      </c>
      <c r="G11" s="24"/>
      <c r="H11" s="25"/>
      <c r="K11" s="25"/>
    </row>
    <row r="12" spans="1:11" ht="64.5" customHeight="1">
      <c r="A12" s="66" t="s">
        <v>33</v>
      </c>
      <c r="B12" s="67">
        <v>4</v>
      </c>
      <c r="C12" s="67">
        <v>39</v>
      </c>
      <c r="D12" s="68">
        <f t="shared" si="1"/>
        <v>35</v>
      </c>
      <c r="E12" s="143">
        <f t="shared" si="0"/>
        <v>975</v>
      </c>
      <c r="G12" s="24"/>
      <c r="H12" s="25"/>
      <c r="K12" s="25"/>
    </row>
    <row r="13" spans="1:18" ht="30.75" customHeight="1">
      <c r="A13" s="66" t="s">
        <v>34</v>
      </c>
      <c r="B13" s="67">
        <v>49</v>
      </c>
      <c r="C13" s="67">
        <v>24</v>
      </c>
      <c r="D13" s="68">
        <f t="shared" si="1"/>
        <v>-25</v>
      </c>
      <c r="E13" s="143">
        <f t="shared" si="0"/>
        <v>49</v>
      </c>
      <c r="G13" s="24"/>
      <c r="H13" s="25"/>
      <c r="K13" s="25"/>
      <c r="R13" s="26"/>
    </row>
    <row r="14" spans="1:18" ht="80.25" customHeight="1">
      <c r="A14" s="66" t="s">
        <v>35</v>
      </c>
      <c r="B14" s="67">
        <v>106</v>
      </c>
      <c r="C14" s="67">
        <v>25</v>
      </c>
      <c r="D14" s="68">
        <f t="shared" si="1"/>
        <v>-81</v>
      </c>
      <c r="E14" s="143">
        <f t="shared" si="0"/>
        <v>23.6</v>
      </c>
      <c r="G14" s="24"/>
      <c r="H14" s="25"/>
      <c r="K14" s="25"/>
      <c r="R14" s="26"/>
    </row>
    <row r="15" spans="1:18" ht="33" customHeight="1" thickBot="1">
      <c r="A15" s="69" t="s">
        <v>36</v>
      </c>
      <c r="B15" s="70">
        <v>240</v>
      </c>
      <c r="C15" s="70">
        <v>52</v>
      </c>
      <c r="D15" s="71">
        <f t="shared" si="1"/>
        <v>-188</v>
      </c>
      <c r="E15" s="143">
        <f t="shared" si="0"/>
        <v>21.7</v>
      </c>
      <c r="G15" s="24"/>
      <c r="H15" s="25"/>
      <c r="K15" s="25"/>
      <c r="R15" s="26"/>
    </row>
    <row r="16" spans="1:18" ht="12.75">
      <c r="A16" s="22"/>
      <c r="B16" s="22"/>
      <c r="C16" s="22"/>
      <c r="D16" s="22"/>
      <c r="R16" s="26"/>
    </row>
    <row r="17" spans="1:18" ht="12.75">
      <c r="A17" s="22"/>
      <c r="B17" s="22"/>
      <c r="C17" s="22"/>
      <c r="D17" s="22"/>
      <c r="R17" s="26"/>
    </row>
    <row r="18" ht="12.75">
      <c r="R18" s="26"/>
    </row>
    <row r="19" ht="12.75">
      <c r="R19" s="26"/>
    </row>
    <row r="20" ht="12.75">
      <c r="R20" s="26"/>
    </row>
    <row r="21" ht="12.75">
      <c r="R21" s="2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K42"/>
  <sheetViews>
    <sheetView tabSelected="1" view="pageBreakPreview" zoomScale="75" zoomScaleSheetLayoutView="75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40" sqref="A40"/>
    </sheetView>
  </sheetViews>
  <sheetFormatPr defaultColWidth="9.140625" defaultRowHeight="15"/>
  <cols>
    <col min="1" max="1" width="68.8515625" style="1" customWidth="1"/>
    <col min="2" max="2" width="9.7109375" style="1" customWidth="1"/>
    <col min="3" max="3" width="10.57421875" style="1" customWidth="1"/>
    <col min="4" max="4" width="7.140625" style="1" customWidth="1"/>
    <col min="5" max="5" width="9.281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38" t="s">
        <v>88</v>
      </c>
      <c r="B1" s="238"/>
      <c r="C1" s="238"/>
      <c r="D1" s="238"/>
      <c r="E1" s="238"/>
    </row>
    <row r="2" spans="1:5" ht="27" customHeight="1">
      <c r="A2" s="239" t="s">
        <v>129</v>
      </c>
      <c r="B2" s="239"/>
      <c r="C2" s="239"/>
      <c r="D2" s="239"/>
      <c r="E2" s="239"/>
    </row>
    <row r="3" spans="1:6" ht="18" customHeight="1">
      <c r="A3" s="240" t="s">
        <v>0</v>
      </c>
      <c r="B3" s="241" t="s">
        <v>72</v>
      </c>
      <c r="C3" s="241" t="s">
        <v>108</v>
      </c>
      <c r="D3" s="242" t="s">
        <v>1</v>
      </c>
      <c r="E3" s="242"/>
      <c r="F3" s="2"/>
    </row>
    <row r="4" spans="1:6" ht="35.25" customHeight="1">
      <c r="A4" s="240"/>
      <c r="B4" s="241"/>
      <c r="C4" s="241"/>
      <c r="D4" s="12" t="s">
        <v>2</v>
      </c>
      <c r="E4" s="27" t="s">
        <v>54</v>
      </c>
      <c r="F4" s="2"/>
    </row>
    <row r="5" spans="1:6" ht="21" customHeight="1">
      <c r="A5" s="73" t="s">
        <v>136</v>
      </c>
      <c r="B5" s="81">
        <v>11236</v>
      </c>
      <c r="C5" s="81">
        <v>10700</v>
      </c>
      <c r="D5" s="75">
        <f aca="true" t="shared" si="0" ref="D5:D29">ROUND(C5/B5*100,1)</f>
        <v>95.2</v>
      </c>
      <c r="E5" s="76">
        <f>C5-B5</f>
        <v>-536</v>
      </c>
      <c r="F5" s="1" t="s">
        <v>3</v>
      </c>
    </row>
    <row r="6" spans="1:5" ht="15.75">
      <c r="A6" s="144" t="s">
        <v>137</v>
      </c>
      <c r="B6" s="105">
        <v>4620</v>
      </c>
      <c r="C6" s="105">
        <v>4770</v>
      </c>
      <c r="D6" s="79">
        <f t="shared" si="0"/>
        <v>103.2</v>
      </c>
      <c r="E6" s="80">
        <f>C6-B6</f>
        <v>150</v>
      </c>
    </row>
    <row r="7" spans="1:7" ht="33" customHeight="1">
      <c r="A7" s="73" t="s">
        <v>138</v>
      </c>
      <c r="B7" s="81">
        <v>4661</v>
      </c>
      <c r="C7" s="74">
        <v>4735</v>
      </c>
      <c r="D7" s="75">
        <f t="shared" si="0"/>
        <v>101.6</v>
      </c>
      <c r="E7" s="106">
        <f>C7-B7</f>
        <v>74</v>
      </c>
      <c r="F7" s="3"/>
      <c r="G7" s="4"/>
    </row>
    <row r="8" spans="1:7" ht="17.25" customHeight="1">
      <c r="A8" s="73" t="s">
        <v>139</v>
      </c>
      <c r="B8" s="105">
        <v>2098</v>
      </c>
      <c r="C8" s="78">
        <v>2378</v>
      </c>
      <c r="D8" s="75">
        <f t="shared" si="0"/>
        <v>113.3</v>
      </c>
      <c r="E8" s="106">
        <f>C8-B8</f>
        <v>280</v>
      </c>
      <c r="F8" s="3"/>
      <c r="G8" s="4"/>
    </row>
    <row r="9" spans="1:7" ht="33" customHeight="1">
      <c r="A9" s="206" t="s">
        <v>140</v>
      </c>
      <c r="B9" s="107">
        <v>45</v>
      </c>
      <c r="C9" s="107">
        <v>50.2</v>
      </c>
      <c r="D9" s="246" t="s">
        <v>133</v>
      </c>
      <c r="E9" s="247"/>
      <c r="F9" s="5"/>
      <c r="G9" s="4"/>
    </row>
    <row r="10" spans="1:7" ht="33" customHeight="1">
      <c r="A10" s="77" t="s">
        <v>141</v>
      </c>
      <c r="B10" s="105">
        <v>2183</v>
      </c>
      <c r="C10" s="105">
        <v>2052</v>
      </c>
      <c r="D10" s="75">
        <f>ROUND(C10/B10*100,1)</f>
        <v>94</v>
      </c>
      <c r="E10" s="106">
        <f>C10-B10</f>
        <v>-131</v>
      </c>
      <c r="F10" s="5"/>
      <c r="G10" s="4"/>
    </row>
    <row r="11" spans="1:7" ht="16.5" customHeight="1">
      <c r="A11" s="144" t="s">
        <v>142</v>
      </c>
      <c r="B11" s="105">
        <v>3</v>
      </c>
      <c r="C11" s="105">
        <v>22</v>
      </c>
      <c r="D11" s="75">
        <f>ROUND(C11/B11*100,1)</f>
        <v>733.3</v>
      </c>
      <c r="E11" s="106">
        <f>C11-B11</f>
        <v>19</v>
      </c>
      <c r="F11" s="5"/>
      <c r="G11" s="4"/>
    </row>
    <row r="12" spans="1:7" ht="36" customHeight="1">
      <c r="A12" s="207" t="s">
        <v>143</v>
      </c>
      <c r="B12" s="105">
        <v>113</v>
      </c>
      <c r="C12" s="105">
        <v>89</v>
      </c>
      <c r="D12" s="79">
        <f>ROUND(C12/B12*100,1)</f>
        <v>78.8</v>
      </c>
      <c r="E12" s="80">
        <f>C12-B12</f>
        <v>-24</v>
      </c>
      <c r="F12" s="5"/>
      <c r="G12" s="4"/>
    </row>
    <row r="13" spans="1:5" ht="18" customHeight="1">
      <c r="A13" s="77" t="s">
        <v>144</v>
      </c>
      <c r="B13" s="78">
        <v>1395</v>
      </c>
      <c r="C13" s="105">
        <v>1203</v>
      </c>
      <c r="D13" s="79">
        <f t="shared" si="0"/>
        <v>86.2</v>
      </c>
      <c r="E13" s="80">
        <f>C13-B13</f>
        <v>-192</v>
      </c>
    </row>
    <row r="14" spans="1:5" ht="18" customHeight="1">
      <c r="A14" s="206" t="s">
        <v>145</v>
      </c>
      <c r="B14" s="208">
        <v>85.8</v>
      </c>
      <c r="C14" s="209">
        <v>86.4</v>
      </c>
      <c r="D14" s="253" t="s">
        <v>160</v>
      </c>
      <c r="E14" s="254"/>
    </row>
    <row r="15" spans="1:5" ht="16.5" customHeight="1">
      <c r="A15" s="77" t="s">
        <v>146</v>
      </c>
      <c r="B15" s="78">
        <v>184</v>
      </c>
      <c r="C15" s="105">
        <v>217</v>
      </c>
      <c r="D15" s="79">
        <f t="shared" si="0"/>
        <v>117.9</v>
      </c>
      <c r="E15" s="80">
        <f>C15-B15</f>
        <v>33</v>
      </c>
    </row>
    <row r="16" spans="1:5" ht="16.5" customHeight="1">
      <c r="A16" s="206" t="s">
        <v>147</v>
      </c>
      <c r="B16" s="208">
        <v>92.8</v>
      </c>
      <c r="C16" s="209">
        <v>89.8</v>
      </c>
      <c r="D16" s="236"/>
      <c r="E16" s="237"/>
    </row>
    <row r="17" spans="1:5" ht="17.25" customHeight="1">
      <c r="A17" s="77" t="s">
        <v>148</v>
      </c>
      <c r="B17" s="111">
        <v>0</v>
      </c>
      <c r="C17" s="112">
        <v>2</v>
      </c>
      <c r="D17" s="79" t="s">
        <v>124</v>
      </c>
      <c r="E17" s="113">
        <f aca="true" t="shared" si="1" ref="E17:E23">C17-B17</f>
        <v>2</v>
      </c>
    </row>
    <row r="18" spans="1:6" ht="33.75" customHeight="1">
      <c r="A18" s="73" t="s">
        <v>149</v>
      </c>
      <c r="B18" s="74">
        <v>1011</v>
      </c>
      <c r="C18" s="108">
        <v>1066</v>
      </c>
      <c r="D18" s="75">
        <f t="shared" si="0"/>
        <v>105.4</v>
      </c>
      <c r="E18" s="76">
        <f t="shared" si="1"/>
        <v>55</v>
      </c>
      <c r="F18" s="6"/>
    </row>
    <row r="19" spans="1:6" ht="21" customHeight="1">
      <c r="A19" s="77" t="s">
        <v>150</v>
      </c>
      <c r="B19" s="78">
        <v>942</v>
      </c>
      <c r="C19" s="145">
        <v>1021</v>
      </c>
      <c r="D19" s="75">
        <f t="shared" si="0"/>
        <v>108.4</v>
      </c>
      <c r="E19" s="76">
        <f t="shared" si="1"/>
        <v>79</v>
      </c>
      <c r="F19" s="6"/>
    </row>
    <row r="20" spans="1:6" ht="33.75" customHeight="1">
      <c r="A20" s="77" t="s">
        <v>151</v>
      </c>
      <c r="B20" s="111">
        <v>25486</v>
      </c>
      <c r="C20" s="148">
        <v>34921</v>
      </c>
      <c r="D20" s="109">
        <f t="shared" si="0"/>
        <v>137</v>
      </c>
      <c r="E20" s="80">
        <f t="shared" si="1"/>
        <v>9435</v>
      </c>
      <c r="F20" s="6"/>
    </row>
    <row r="21" spans="1:6" ht="21" customHeight="1">
      <c r="A21" s="77" t="s">
        <v>150</v>
      </c>
      <c r="B21" s="111">
        <v>10478</v>
      </c>
      <c r="C21" s="148">
        <v>10019</v>
      </c>
      <c r="D21" s="109">
        <f t="shared" si="0"/>
        <v>95.6</v>
      </c>
      <c r="E21" s="80">
        <f t="shared" si="1"/>
        <v>-459</v>
      </c>
      <c r="F21" s="6"/>
    </row>
    <row r="22" spans="1:6" ht="21.75" customHeight="1">
      <c r="A22" s="77" t="s">
        <v>152</v>
      </c>
      <c r="B22" s="78">
        <v>9677</v>
      </c>
      <c r="C22" s="145">
        <v>9319</v>
      </c>
      <c r="D22" s="109">
        <f>ROUND(C22/B22*100,1)</f>
        <v>96.3</v>
      </c>
      <c r="E22" s="80">
        <f t="shared" si="1"/>
        <v>-358</v>
      </c>
      <c r="F22" s="6"/>
    </row>
    <row r="23" spans="1:6" ht="21.75" customHeight="1">
      <c r="A23" s="77" t="s">
        <v>153</v>
      </c>
      <c r="B23" s="78">
        <v>1125</v>
      </c>
      <c r="C23" s="145">
        <v>804</v>
      </c>
      <c r="D23" s="109">
        <f>ROUND(C23/B23*100,1)</f>
        <v>71.5</v>
      </c>
      <c r="E23" s="80">
        <f t="shared" si="1"/>
        <v>-321</v>
      </c>
      <c r="F23" s="6"/>
    </row>
    <row r="24" spans="1:6" ht="21.75" customHeight="1">
      <c r="A24" s="77" t="s">
        <v>154</v>
      </c>
      <c r="B24" s="208">
        <v>10</v>
      </c>
      <c r="C24" s="210">
        <v>7.5</v>
      </c>
      <c r="D24" s="236" t="s">
        <v>161</v>
      </c>
      <c r="E24" s="237"/>
      <c r="F24" s="6"/>
    </row>
    <row r="25" spans="1:6" ht="31.5" customHeight="1">
      <c r="A25" s="77" t="s">
        <v>155</v>
      </c>
      <c r="B25" s="208">
        <v>21.5</v>
      </c>
      <c r="C25" s="210">
        <v>19.6</v>
      </c>
      <c r="D25" s="236" t="s">
        <v>162</v>
      </c>
      <c r="E25" s="237"/>
      <c r="F25" s="6"/>
    </row>
    <row r="26" spans="1:6" ht="31.5">
      <c r="A26" s="77" t="s">
        <v>156</v>
      </c>
      <c r="B26" s="105">
        <v>1435</v>
      </c>
      <c r="C26" s="105">
        <v>1658</v>
      </c>
      <c r="D26" s="109">
        <f t="shared" si="0"/>
        <v>115.5</v>
      </c>
      <c r="E26" s="80">
        <f>C26-B26</f>
        <v>223</v>
      </c>
      <c r="F26" s="7"/>
    </row>
    <row r="27" spans="1:11" ht="15.75">
      <c r="A27" s="73" t="s">
        <v>5</v>
      </c>
      <c r="B27" s="74">
        <v>6661</v>
      </c>
      <c r="C27" s="74">
        <v>7086</v>
      </c>
      <c r="D27" s="75">
        <f t="shared" si="0"/>
        <v>106.4</v>
      </c>
      <c r="E27" s="76">
        <f>C27-B27</f>
        <v>425</v>
      </c>
      <c r="F27" s="7"/>
      <c r="K27" s="8"/>
    </row>
    <row r="28" spans="1:6" ht="16.5" customHeight="1">
      <c r="A28" s="144" t="s">
        <v>157</v>
      </c>
      <c r="B28" s="78">
        <v>5443</v>
      </c>
      <c r="C28" s="78">
        <v>5765</v>
      </c>
      <c r="D28" s="79">
        <f t="shared" si="0"/>
        <v>105.9</v>
      </c>
      <c r="E28" s="80">
        <f>C28-B28</f>
        <v>322</v>
      </c>
      <c r="F28" s="7"/>
    </row>
    <row r="29" spans="1:6" ht="16.5" customHeight="1">
      <c r="A29" s="73" t="s">
        <v>158</v>
      </c>
      <c r="B29" s="74">
        <v>3960</v>
      </c>
      <c r="C29" s="74">
        <v>3831</v>
      </c>
      <c r="D29" s="79">
        <f t="shared" si="0"/>
        <v>96.7</v>
      </c>
      <c r="E29" s="80">
        <f>C29-B29</f>
        <v>-129</v>
      </c>
      <c r="F29" s="7"/>
    </row>
    <row r="30" spans="1:6" ht="16.5" customHeight="1">
      <c r="A30" s="211" t="s">
        <v>159</v>
      </c>
      <c r="B30" s="212">
        <v>59.5</v>
      </c>
      <c r="C30" s="212">
        <v>54.1</v>
      </c>
      <c r="D30" s="236" t="s">
        <v>163</v>
      </c>
      <c r="E30" s="237"/>
      <c r="F30" s="7"/>
    </row>
    <row r="31" spans="1:5" ht="9" customHeight="1">
      <c r="A31" s="248" t="s">
        <v>111</v>
      </c>
      <c r="B31" s="248"/>
      <c r="C31" s="248"/>
      <c r="D31" s="248"/>
      <c r="E31" s="248"/>
    </row>
    <row r="32" spans="1:5" ht="21.75" customHeight="1">
      <c r="A32" s="249"/>
      <c r="B32" s="249"/>
      <c r="C32" s="249"/>
      <c r="D32" s="249"/>
      <c r="E32" s="249"/>
    </row>
    <row r="33" spans="1:5" ht="12.75" customHeight="1">
      <c r="A33" s="240" t="s">
        <v>0</v>
      </c>
      <c r="B33" s="250" t="s">
        <v>130</v>
      </c>
      <c r="C33" s="250" t="s">
        <v>131</v>
      </c>
      <c r="D33" s="251" t="s">
        <v>1</v>
      </c>
      <c r="E33" s="252"/>
    </row>
    <row r="34" spans="1:5" ht="35.25" customHeight="1">
      <c r="A34" s="240"/>
      <c r="B34" s="250"/>
      <c r="C34" s="250"/>
      <c r="D34" s="12" t="s">
        <v>2</v>
      </c>
      <c r="E34" s="27" t="s">
        <v>54</v>
      </c>
    </row>
    <row r="35" spans="1:8" ht="23.25" customHeight="1">
      <c r="A35" s="73" t="s">
        <v>136</v>
      </c>
      <c r="B35" s="74">
        <v>6260</v>
      </c>
      <c r="C35" s="81">
        <v>6244</v>
      </c>
      <c r="D35" s="75">
        <f>ROUND(C35/B35*100,1)</f>
        <v>99.7</v>
      </c>
      <c r="E35" s="76">
        <f>C35-B35</f>
        <v>-16</v>
      </c>
      <c r="G35" s="9"/>
      <c r="H35" s="9"/>
    </row>
    <row r="36" spans="1:5" ht="23.25" customHeight="1">
      <c r="A36" s="73" t="s">
        <v>164</v>
      </c>
      <c r="B36" s="74">
        <v>5290</v>
      </c>
      <c r="C36" s="81">
        <v>5390</v>
      </c>
      <c r="D36" s="75">
        <f>ROUND(C36/B36*100,1)</f>
        <v>101.9</v>
      </c>
      <c r="E36" s="106">
        <f>C36-B36</f>
        <v>100</v>
      </c>
    </row>
    <row r="37" spans="1:5" ht="22.5" customHeight="1">
      <c r="A37" s="73" t="s">
        <v>165</v>
      </c>
      <c r="B37" s="74">
        <v>2094</v>
      </c>
      <c r="C37" s="81">
        <v>2753</v>
      </c>
      <c r="D37" s="79">
        <f>ROUND(C37/B37*100,1)</f>
        <v>131.5</v>
      </c>
      <c r="E37" s="150" t="s">
        <v>134</v>
      </c>
    </row>
    <row r="38" spans="1:5" ht="24" customHeight="1">
      <c r="A38" s="73" t="s">
        <v>166</v>
      </c>
      <c r="B38" s="81">
        <v>1553</v>
      </c>
      <c r="C38" s="81">
        <v>1582</v>
      </c>
      <c r="D38" s="75">
        <f>ROUND(C38/B38*100,1)</f>
        <v>101.9</v>
      </c>
      <c r="E38" s="106">
        <f>C38-B38</f>
        <v>29</v>
      </c>
    </row>
    <row r="39" spans="1:5" ht="24" customHeight="1">
      <c r="A39" s="73" t="s">
        <v>167</v>
      </c>
      <c r="B39" s="110" t="s">
        <v>105</v>
      </c>
      <c r="C39" s="110">
        <v>130</v>
      </c>
      <c r="D39" s="75" t="s">
        <v>105</v>
      </c>
      <c r="E39" s="106" t="s">
        <v>105</v>
      </c>
    </row>
    <row r="40" spans="1:10" ht="27" customHeight="1">
      <c r="A40" s="83" t="s">
        <v>4</v>
      </c>
      <c r="B40" s="81">
        <v>4723</v>
      </c>
      <c r="C40" s="81">
        <v>5913</v>
      </c>
      <c r="D40" s="82">
        <f>ROUND(C40/B40*100,1)</f>
        <v>125.2</v>
      </c>
      <c r="E40" s="213" t="s">
        <v>135</v>
      </c>
      <c r="F40" s="7"/>
      <c r="G40" s="7"/>
      <c r="I40" s="7"/>
      <c r="J40" s="10"/>
    </row>
    <row r="41" spans="1:5" ht="24" customHeight="1">
      <c r="A41" s="73" t="s">
        <v>168</v>
      </c>
      <c r="B41" s="84">
        <v>4</v>
      </c>
      <c r="C41" s="84">
        <v>4</v>
      </c>
      <c r="D41" s="243" t="s">
        <v>125</v>
      </c>
      <c r="E41" s="244"/>
    </row>
    <row r="42" spans="1:5" ht="33" customHeight="1">
      <c r="A42" s="245"/>
      <c r="B42" s="245"/>
      <c r="C42" s="245"/>
      <c r="D42" s="245"/>
      <c r="E42" s="245"/>
    </row>
  </sheetData>
  <sheetProtection/>
  <mergeCells count="19">
    <mergeCell ref="D41:E41"/>
    <mergeCell ref="A42:E42"/>
    <mergeCell ref="D9:E9"/>
    <mergeCell ref="A31:E32"/>
    <mergeCell ref="A33:A34"/>
    <mergeCell ref="B33:B34"/>
    <mergeCell ref="C33:C34"/>
    <mergeCell ref="D33:E33"/>
    <mergeCell ref="D14:E14"/>
    <mergeCell ref="D16:E16"/>
    <mergeCell ref="D24:E24"/>
    <mergeCell ref="D25:E25"/>
    <mergeCell ref="D30:E30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24"/>
  <sheetViews>
    <sheetView zoomScale="112" zoomScaleNormal="112" zoomScalePageLayoutView="0" workbookViewId="0" topLeftCell="A4">
      <selection activeCell="B12" sqref="B12"/>
    </sheetView>
  </sheetViews>
  <sheetFormatPr defaultColWidth="9.140625" defaultRowHeight="15"/>
  <cols>
    <col min="1" max="1" width="14.8515625" style="0" customWidth="1"/>
    <col min="2" max="2" width="6.28125" style="0" customWidth="1"/>
    <col min="3" max="3" width="7.28125" style="0" customWidth="1"/>
    <col min="4" max="4" width="5.8515625" style="0" customWidth="1"/>
    <col min="5" max="5" width="5.7109375" style="0" customWidth="1"/>
    <col min="6" max="6" width="5.8515625" style="0" customWidth="1"/>
    <col min="7" max="7" width="5.57421875" style="0" customWidth="1"/>
    <col min="8" max="8" width="6.28125" style="0" customWidth="1"/>
    <col min="9" max="9" width="5.28125" style="0" customWidth="1"/>
    <col min="10" max="10" width="6.00390625" style="0" customWidth="1"/>
    <col min="11" max="11" width="5.8515625" style="0" customWidth="1"/>
    <col min="12" max="12" width="5.7109375" style="0" customWidth="1"/>
    <col min="13" max="13" width="4.7109375" style="0" customWidth="1"/>
    <col min="14" max="15" width="5.421875" style="0" customWidth="1"/>
    <col min="16" max="16" width="5.8515625" style="0" customWidth="1"/>
    <col min="17" max="17" width="5.00390625" style="0" customWidth="1"/>
    <col min="18" max="18" width="4.7109375" style="0" customWidth="1"/>
    <col min="19" max="20" width="5.00390625" style="0" customWidth="1"/>
    <col min="21" max="21" width="5.28125" style="0" customWidth="1"/>
    <col min="22" max="23" width="5.57421875" style="0" customWidth="1"/>
    <col min="24" max="24" width="4.7109375" style="0" customWidth="1"/>
    <col min="25" max="25" width="6.421875" style="0" customWidth="1"/>
    <col min="26" max="26" width="7.00390625" style="0" customWidth="1"/>
    <col min="27" max="27" width="6.421875" style="0" customWidth="1"/>
    <col min="28" max="28" width="5.57421875" style="0" customWidth="1"/>
    <col min="29" max="29" width="7.57421875" style="0" customWidth="1"/>
    <col min="30" max="30" width="6.7109375" style="0" customWidth="1"/>
    <col min="31" max="31" width="6.00390625" style="0" customWidth="1"/>
    <col min="32" max="32" width="5.421875" style="0" customWidth="1"/>
    <col min="33" max="33" width="5.7109375" style="0" customWidth="1"/>
    <col min="34" max="34" width="6.421875" style="0" customWidth="1"/>
    <col min="35" max="35" width="6.7109375" style="0" customWidth="1"/>
    <col min="36" max="36" width="5.57421875" style="0" customWidth="1"/>
    <col min="37" max="37" width="5.28125" style="0" customWidth="1"/>
    <col min="38" max="38" width="5.7109375" style="0" customWidth="1"/>
    <col min="39" max="40" width="5.421875" style="0" customWidth="1"/>
    <col min="41" max="41" width="6.28125" style="0" hidden="1" customWidth="1"/>
    <col min="42" max="43" width="9.140625" style="0" hidden="1" customWidth="1"/>
    <col min="44" max="44" width="0.2890625" style="0" customWidth="1"/>
    <col min="45" max="45" width="6.421875" style="0" customWidth="1"/>
    <col min="46" max="46" width="5.8515625" style="0" customWidth="1"/>
    <col min="47" max="47" width="6.140625" style="0" customWidth="1"/>
    <col min="48" max="48" width="5.57421875" style="0" customWidth="1"/>
    <col min="49" max="49" width="6.140625" style="0" customWidth="1"/>
    <col min="50" max="50" width="6.28125" style="0" customWidth="1"/>
    <col min="51" max="51" width="7.00390625" style="0" customWidth="1"/>
    <col min="52" max="53" width="6.00390625" style="0" customWidth="1"/>
    <col min="54" max="55" width="5.421875" style="0" customWidth="1"/>
    <col min="56" max="57" width="5.7109375" style="0" customWidth="1"/>
    <col min="58" max="58" width="6.140625" style="0" customWidth="1"/>
    <col min="59" max="59" width="6.00390625" style="0" customWidth="1"/>
    <col min="60" max="60" width="5.8515625" style="0" customWidth="1"/>
    <col min="61" max="61" width="7.421875" style="0" customWidth="1"/>
    <col min="62" max="62" width="7.8515625" style="0" customWidth="1"/>
    <col min="63" max="63" width="5.8515625" style="0" customWidth="1"/>
    <col min="64" max="64" width="6.140625" style="0" customWidth="1"/>
    <col min="65" max="65" width="6.57421875" style="0" customWidth="1"/>
    <col min="66" max="66" width="7.57421875" style="0" customWidth="1"/>
    <col min="67" max="67" width="7.00390625" style="0" customWidth="1"/>
    <col min="68" max="68" width="7.421875" style="0" customWidth="1"/>
    <col min="69" max="69" width="6.7109375" style="0" customWidth="1"/>
    <col min="70" max="70" width="6.28125" style="0" customWidth="1"/>
    <col min="71" max="71" width="6.57421875" style="0" customWidth="1"/>
    <col min="72" max="72" width="6.28125" style="0" customWidth="1"/>
    <col min="73" max="73" width="7.57421875" style="0" customWidth="1"/>
    <col min="74" max="75" width="8.140625" style="0" customWidth="1"/>
    <col min="76" max="76" width="7.57421875" style="0" customWidth="1"/>
  </cols>
  <sheetData>
    <row r="1" spans="1:83" ht="20.25">
      <c r="A1" s="168"/>
      <c r="B1" s="279" t="s">
        <v>109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6"/>
      <c r="AJ1" s="166"/>
      <c r="AK1" s="165"/>
      <c r="AL1" s="165"/>
      <c r="AM1" s="166"/>
      <c r="AN1" s="166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6"/>
      <c r="BA1" s="164"/>
      <c r="BB1" s="166"/>
      <c r="BC1" s="164"/>
      <c r="BD1" s="164"/>
      <c r="BE1" s="166"/>
      <c r="BF1" s="165"/>
      <c r="BG1" s="166"/>
      <c r="BH1" s="166"/>
      <c r="BI1" s="166"/>
      <c r="BJ1" s="166"/>
      <c r="BK1" s="166"/>
      <c r="BL1" s="165"/>
      <c r="BM1" s="166"/>
      <c r="BN1" s="166"/>
      <c r="BO1" s="166"/>
      <c r="BP1" s="280"/>
      <c r="BQ1" s="280"/>
      <c r="BR1" s="280"/>
      <c r="BS1" s="280"/>
      <c r="BT1" s="280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</row>
    <row r="2" spans="1:83" ht="29.25" customHeight="1" thickBot="1">
      <c r="A2" s="163"/>
      <c r="B2" s="281" t="s">
        <v>132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162"/>
      <c r="V2" s="162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0"/>
      <c r="BB2" s="160"/>
      <c r="BC2" s="160"/>
      <c r="BD2" s="160"/>
      <c r="BE2" s="160"/>
      <c r="BF2" s="160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59"/>
      <c r="BR2" s="166"/>
      <c r="BS2" s="166"/>
      <c r="BT2" s="166"/>
      <c r="BU2" s="11"/>
      <c r="BV2" s="11"/>
      <c r="BW2" s="11"/>
      <c r="BX2" s="11"/>
      <c r="BY2" s="11"/>
      <c r="BZ2" s="11"/>
      <c r="CA2" s="11"/>
      <c r="CB2" s="11"/>
      <c r="CC2" s="11"/>
      <c r="CD2" s="123"/>
      <c r="CE2" s="11"/>
    </row>
    <row r="3" spans="1:104" s="146" customFormat="1" ht="13.5" customHeight="1">
      <c r="A3" s="275" t="s">
        <v>91</v>
      </c>
      <c r="B3" s="262" t="s">
        <v>112</v>
      </c>
      <c r="C3" s="262"/>
      <c r="D3" s="262"/>
      <c r="E3" s="262"/>
      <c r="F3" s="255" t="s">
        <v>76</v>
      </c>
      <c r="G3" s="255"/>
      <c r="H3" s="255"/>
      <c r="I3" s="255"/>
      <c r="J3" s="256" t="s">
        <v>73</v>
      </c>
      <c r="K3" s="257"/>
      <c r="L3" s="257"/>
      <c r="M3" s="258"/>
      <c r="N3" s="256" t="s">
        <v>74</v>
      </c>
      <c r="O3" s="257"/>
      <c r="P3" s="257"/>
      <c r="Q3" s="258"/>
      <c r="R3" s="256" t="s">
        <v>75</v>
      </c>
      <c r="S3" s="257"/>
      <c r="T3" s="258"/>
      <c r="U3" s="256" t="s">
        <v>77</v>
      </c>
      <c r="V3" s="257"/>
      <c r="W3" s="257"/>
      <c r="X3" s="258"/>
      <c r="Y3" s="256" t="s">
        <v>114</v>
      </c>
      <c r="Z3" s="257"/>
      <c r="AA3" s="257"/>
      <c r="AB3" s="258"/>
      <c r="AC3" s="262" t="s">
        <v>115</v>
      </c>
      <c r="AD3" s="262"/>
      <c r="AE3" s="262"/>
      <c r="AF3" s="262"/>
      <c r="AG3" s="262"/>
      <c r="AH3" s="262"/>
      <c r="AI3" s="262"/>
      <c r="AJ3" s="262"/>
      <c r="AK3" s="256" t="s">
        <v>118</v>
      </c>
      <c r="AL3" s="257"/>
      <c r="AM3" s="257"/>
      <c r="AN3" s="258"/>
      <c r="AO3" s="158"/>
      <c r="AP3" s="157"/>
      <c r="AQ3" s="157"/>
      <c r="AR3" s="157"/>
      <c r="AS3" s="266" t="s">
        <v>78</v>
      </c>
      <c r="AT3" s="267"/>
      <c r="AU3" s="267"/>
      <c r="AV3" s="268"/>
      <c r="AW3" s="262" t="s">
        <v>5</v>
      </c>
      <c r="AX3" s="262"/>
      <c r="AY3" s="262"/>
      <c r="AZ3" s="262"/>
      <c r="BA3" s="256" t="s">
        <v>79</v>
      </c>
      <c r="BB3" s="257"/>
      <c r="BC3" s="257"/>
      <c r="BD3" s="258"/>
      <c r="BE3" s="262" t="s">
        <v>119</v>
      </c>
      <c r="BF3" s="262"/>
      <c r="BG3" s="262"/>
      <c r="BH3" s="262"/>
      <c r="BI3" s="256" t="s">
        <v>121</v>
      </c>
      <c r="BJ3" s="257"/>
      <c r="BK3" s="258"/>
      <c r="BL3" s="256" t="s">
        <v>80</v>
      </c>
      <c r="BM3" s="257"/>
      <c r="BN3" s="257"/>
      <c r="BO3" s="257"/>
      <c r="BP3" s="257"/>
      <c r="BQ3" s="262" t="s">
        <v>4</v>
      </c>
      <c r="BR3" s="262"/>
      <c r="BS3" s="262"/>
      <c r="BT3" s="26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</row>
    <row r="4" spans="1:83" ht="9" customHeight="1">
      <c r="A4" s="285"/>
      <c r="B4" s="262"/>
      <c r="C4" s="262"/>
      <c r="D4" s="262"/>
      <c r="E4" s="262"/>
      <c r="F4" s="256" t="s">
        <v>113</v>
      </c>
      <c r="G4" s="257"/>
      <c r="H4" s="257"/>
      <c r="I4" s="258"/>
      <c r="J4" s="263"/>
      <c r="K4" s="264"/>
      <c r="L4" s="264"/>
      <c r="M4" s="265"/>
      <c r="N4" s="263"/>
      <c r="O4" s="264"/>
      <c r="P4" s="264"/>
      <c r="Q4" s="265"/>
      <c r="R4" s="263"/>
      <c r="S4" s="264"/>
      <c r="T4" s="265"/>
      <c r="U4" s="263"/>
      <c r="V4" s="264"/>
      <c r="W4" s="264"/>
      <c r="X4" s="265"/>
      <c r="Y4" s="263"/>
      <c r="Z4" s="264"/>
      <c r="AA4" s="264"/>
      <c r="AB4" s="265"/>
      <c r="AC4" s="256" t="s">
        <v>116</v>
      </c>
      <c r="AD4" s="257"/>
      <c r="AE4" s="257"/>
      <c r="AF4" s="258"/>
      <c r="AG4" s="256" t="s">
        <v>117</v>
      </c>
      <c r="AH4" s="257"/>
      <c r="AI4" s="257"/>
      <c r="AJ4" s="258"/>
      <c r="AK4" s="263"/>
      <c r="AL4" s="264"/>
      <c r="AM4" s="264"/>
      <c r="AN4" s="265"/>
      <c r="AO4" s="156"/>
      <c r="AP4" s="155"/>
      <c r="AQ4" s="269" t="s">
        <v>81</v>
      </c>
      <c r="AR4" s="271"/>
      <c r="AS4" s="269"/>
      <c r="AT4" s="270"/>
      <c r="AU4" s="270"/>
      <c r="AV4" s="271"/>
      <c r="AW4" s="262"/>
      <c r="AX4" s="262"/>
      <c r="AY4" s="262"/>
      <c r="AZ4" s="262"/>
      <c r="BA4" s="263"/>
      <c r="BB4" s="264"/>
      <c r="BC4" s="264"/>
      <c r="BD4" s="265"/>
      <c r="BE4" s="256" t="s">
        <v>120</v>
      </c>
      <c r="BF4" s="257"/>
      <c r="BG4" s="257"/>
      <c r="BH4" s="258"/>
      <c r="BI4" s="263"/>
      <c r="BJ4" s="264"/>
      <c r="BK4" s="265"/>
      <c r="BL4" s="263"/>
      <c r="BM4" s="264"/>
      <c r="BN4" s="264"/>
      <c r="BO4" s="264"/>
      <c r="BP4" s="264"/>
      <c r="BQ4" s="262"/>
      <c r="BR4" s="262"/>
      <c r="BS4" s="262"/>
      <c r="BT4" s="26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</row>
    <row r="5" spans="1:83" ht="48.75" customHeight="1">
      <c r="A5" s="285"/>
      <c r="B5" s="286"/>
      <c r="C5" s="286"/>
      <c r="D5" s="286"/>
      <c r="E5" s="286"/>
      <c r="F5" s="259"/>
      <c r="G5" s="260"/>
      <c r="H5" s="260"/>
      <c r="I5" s="261"/>
      <c r="J5" s="259"/>
      <c r="K5" s="260"/>
      <c r="L5" s="260"/>
      <c r="M5" s="261"/>
      <c r="N5" s="259"/>
      <c r="O5" s="260"/>
      <c r="P5" s="260"/>
      <c r="Q5" s="261"/>
      <c r="R5" s="259"/>
      <c r="S5" s="260"/>
      <c r="T5" s="261"/>
      <c r="U5" s="259"/>
      <c r="V5" s="260"/>
      <c r="W5" s="260"/>
      <c r="X5" s="261"/>
      <c r="Y5" s="259"/>
      <c r="Z5" s="260"/>
      <c r="AA5" s="260"/>
      <c r="AB5" s="261"/>
      <c r="AC5" s="259"/>
      <c r="AD5" s="260"/>
      <c r="AE5" s="260"/>
      <c r="AF5" s="261"/>
      <c r="AG5" s="259"/>
      <c r="AH5" s="260"/>
      <c r="AI5" s="260"/>
      <c r="AJ5" s="261"/>
      <c r="AK5" s="259"/>
      <c r="AL5" s="260"/>
      <c r="AM5" s="260"/>
      <c r="AN5" s="261"/>
      <c r="AO5" s="154"/>
      <c r="AP5" s="153"/>
      <c r="AQ5" s="272"/>
      <c r="AR5" s="274"/>
      <c r="AS5" s="272"/>
      <c r="AT5" s="273"/>
      <c r="AU5" s="273"/>
      <c r="AV5" s="274"/>
      <c r="AW5" s="262"/>
      <c r="AX5" s="262"/>
      <c r="AY5" s="262"/>
      <c r="AZ5" s="262"/>
      <c r="BA5" s="259"/>
      <c r="BB5" s="260"/>
      <c r="BC5" s="260"/>
      <c r="BD5" s="261"/>
      <c r="BE5" s="259"/>
      <c r="BF5" s="260"/>
      <c r="BG5" s="260"/>
      <c r="BH5" s="261"/>
      <c r="BI5" s="259"/>
      <c r="BJ5" s="260"/>
      <c r="BK5" s="261"/>
      <c r="BL5" s="289" t="s">
        <v>85</v>
      </c>
      <c r="BM5" s="290"/>
      <c r="BN5" s="290"/>
      <c r="BO5" s="291"/>
      <c r="BP5" s="152" t="s">
        <v>86</v>
      </c>
      <c r="BQ5" s="262"/>
      <c r="BR5" s="262"/>
      <c r="BS5" s="262"/>
      <c r="BT5" s="262"/>
      <c r="BU5" s="125"/>
      <c r="BV5" s="125"/>
      <c r="BW5" s="125"/>
      <c r="BX5" s="125"/>
      <c r="BY5" s="122"/>
      <c r="BZ5" s="122"/>
      <c r="CA5" s="122"/>
      <c r="CB5" s="122"/>
      <c r="CC5" s="122"/>
      <c r="CD5" s="122"/>
      <c r="CE5" s="122"/>
    </row>
    <row r="6" spans="1:83" ht="36" customHeight="1">
      <c r="A6" s="285"/>
      <c r="B6" s="282">
        <v>2018</v>
      </c>
      <c r="C6" s="275">
        <v>2019</v>
      </c>
      <c r="D6" s="292" t="s">
        <v>82</v>
      </c>
      <c r="E6" s="292"/>
      <c r="F6" s="282">
        <v>2018</v>
      </c>
      <c r="G6" s="275">
        <v>2019</v>
      </c>
      <c r="H6" s="292" t="s">
        <v>82</v>
      </c>
      <c r="I6" s="292"/>
      <c r="J6" s="282">
        <v>2018</v>
      </c>
      <c r="K6" s="275">
        <v>2019</v>
      </c>
      <c r="L6" s="287" t="s">
        <v>82</v>
      </c>
      <c r="M6" s="288"/>
      <c r="N6" s="282">
        <v>2018</v>
      </c>
      <c r="O6" s="275">
        <v>2019</v>
      </c>
      <c r="P6" s="287" t="s">
        <v>82</v>
      </c>
      <c r="Q6" s="288"/>
      <c r="R6" s="282">
        <v>2018</v>
      </c>
      <c r="S6" s="275">
        <v>2019</v>
      </c>
      <c r="T6" s="286" t="s">
        <v>83</v>
      </c>
      <c r="U6" s="282">
        <v>2018</v>
      </c>
      <c r="V6" s="275">
        <v>2019</v>
      </c>
      <c r="W6" s="292" t="s">
        <v>82</v>
      </c>
      <c r="X6" s="292"/>
      <c r="Y6" s="282">
        <v>2018</v>
      </c>
      <c r="Z6" s="275">
        <v>2019</v>
      </c>
      <c r="AA6" s="292" t="s">
        <v>82</v>
      </c>
      <c r="AB6" s="292"/>
      <c r="AC6" s="282">
        <v>2018</v>
      </c>
      <c r="AD6" s="275">
        <v>2019</v>
      </c>
      <c r="AE6" s="292" t="s">
        <v>82</v>
      </c>
      <c r="AF6" s="292"/>
      <c r="AG6" s="282">
        <v>2018</v>
      </c>
      <c r="AH6" s="275">
        <v>2019</v>
      </c>
      <c r="AI6" s="292" t="s">
        <v>82</v>
      </c>
      <c r="AJ6" s="292"/>
      <c r="AK6" s="282">
        <v>2018</v>
      </c>
      <c r="AL6" s="275">
        <v>2019</v>
      </c>
      <c r="AM6" s="292" t="s">
        <v>82</v>
      </c>
      <c r="AN6" s="292"/>
      <c r="AO6" s="169"/>
      <c r="AP6" s="170"/>
      <c r="AQ6" s="170"/>
      <c r="AR6" s="170"/>
      <c r="AS6" s="282">
        <v>2018</v>
      </c>
      <c r="AT6" s="275">
        <v>2019</v>
      </c>
      <c r="AU6" s="292" t="s">
        <v>82</v>
      </c>
      <c r="AV6" s="292"/>
      <c r="AW6" s="294" t="s">
        <v>84</v>
      </c>
      <c r="AX6" s="294"/>
      <c r="AY6" s="292" t="s">
        <v>82</v>
      </c>
      <c r="AZ6" s="292"/>
      <c r="BA6" s="282">
        <v>2018</v>
      </c>
      <c r="BB6" s="275">
        <v>2019</v>
      </c>
      <c r="BC6" s="292" t="s">
        <v>82</v>
      </c>
      <c r="BD6" s="292"/>
      <c r="BE6" s="282">
        <v>2018</v>
      </c>
      <c r="BF6" s="275">
        <v>2019</v>
      </c>
      <c r="BG6" s="292" t="s">
        <v>82</v>
      </c>
      <c r="BH6" s="292"/>
      <c r="BI6" s="282">
        <v>2018</v>
      </c>
      <c r="BJ6" s="275">
        <v>2019</v>
      </c>
      <c r="BK6" s="283" t="s">
        <v>87</v>
      </c>
      <c r="BL6" s="282">
        <v>2018</v>
      </c>
      <c r="BM6" s="275">
        <v>2019</v>
      </c>
      <c r="BN6" s="277" t="s">
        <v>82</v>
      </c>
      <c r="BO6" s="278"/>
      <c r="BP6" s="275">
        <v>2019</v>
      </c>
      <c r="BQ6" s="282">
        <v>2018</v>
      </c>
      <c r="BR6" s="275">
        <v>2019</v>
      </c>
      <c r="BS6" s="277" t="s">
        <v>82</v>
      </c>
      <c r="BT6" s="278"/>
      <c r="BU6" s="126"/>
      <c r="BV6" s="126"/>
      <c r="BW6" s="127"/>
      <c r="BX6" s="127"/>
      <c r="BY6" s="126"/>
      <c r="BZ6" s="126"/>
      <c r="CA6" s="127"/>
      <c r="CB6" s="127"/>
      <c r="CC6" s="126"/>
      <c r="CD6" s="126"/>
      <c r="CE6" s="128"/>
    </row>
    <row r="7" spans="1:83" ht="15" customHeight="1">
      <c r="A7" s="276"/>
      <c r="B7" s="282"/>
      <c r="C7" s="276"/>
      <c r="D7" s="171" t="s">
        <v>2</v>
      </c>
      <c r="E7" s="171" t="s">
        <v>87</v>
      </c>
      <c r="F7" s="282"/>
      <c r="G7" s="276"/>
      <c r="H7" s="171" t="s">
        <v>2</v>
      </c>
      <c r="I7" s="171" t="s">
        <v>87</v>
      </c>
      <c r="J7" s="282"/>
      <c r="K7" s="276"/>
      <c r="L7" s="171" t="s">
        <v>2</v>
      </c>
      <c r="M7" s="171" t="s">
        <v>87</v>
      </c>
      <c r="N7" s="282"/>
      <c r="O7" s="276"/>
      <c r="P7" s="171" t="s">
        <v>2</v>
      </c>
      <c r="Q7" s="171" t="s">
        <v>87</v>
      </c>
      <c r="R7" s="282"/>
      <c r="S7" s="276"/>
      <c r="T7" s="293"/>
      <c r="U7" s="282"/>
      <c r="V7" s="276"/>
      <c r="W7" s="171" t="s">
        <v>2</v>
      </c>
      <c r="X7" s="171" t="s">
        <v>87</v>
      </c>
      <c r="Y7" s="282"/>
      <c r="Z7" s="276"/>
      <c r="AA7" s="171" t="s">
        <v>2</v>
      </c>
      <c r="AB7" s="171" t="s">
        <v>87</v>
      </c>
      <c r="AC7" s="282"/>
      <c r="AD7" s="276"/>
      <c r="AE7" s="171" t="s">
        <v>2</v>
      </c>
      <c r="AF7" s="171" t="s">
        <v>87</v>
      </c>
      <c r="AG7" s="282"/>
      <c r="AH7" s="276"/>
      <c r="AI7" s="171" t="s">
        <v>2</v>
      </c>
      <c r="AJ7" s="171" t="s">
        <v>87</v>
      </c>
      <c r="AK7" s="282"/>
      <c r="AL7" s="276"/>
      <c r="AM7" s="171" t="s">
        <v>2</v>
      </c>
      <c r="AN7" s="171" t="s">
        <v>87</v>
      </c>
      <c r="AO7" s="172">
        <v>2017</v>
      </c>
      <c r="AP7" s="173">
        <v>2018</v>
      </c>
      <c r="AQ7" s="174">
        <v>2017</v>
      </c>
      <c r="AR7" s="175">
        <v>2018</v>
      </c>
      <c r="AS7" s="282"/>
      <c r="AT7" s="276"/>
      <c r="AU7" s="171" t="s">
        <v>2</v>
      </c>
      <c r="AV7" s="171" t="s">
        <v>87</v>
      </c>
      <c r="AW7" s="171">
        <v>2018</v>
      </c>
      <c r="AX7" s="171">
        <v>2019</v>
      </c>
      <c r="AY7" s="171" t="s">
        <v>2</v>
      </c>
      <c r="AZ7" s="171" t="s">
        <v>87</v>
      </c>
      <c r="BA7" s="282"/>
      <c r="BB7" s="276"/>
      <c r="BC7" s="171" t="s">
        <v>2</v>
      </c>
      <c r="BD7" s="171" t="s">
        <v>87</v>
      </c>
      <c r="BE7" s="282"/>
      <c r="BF7" s="276"/>
      <c r="BG7" s="171" t="s">
        <v>2</v>
      </c>
      <c r="BH7" s="171" t="s">
        <v>87</v>
      </c>
      <c r="BI7" s="282"/>
      <c r="BJ7" s="276"/>
      <c r="BK7" s="284"/>
      <c r="BL7" s="282"/>
      <c r="BM7" s="276"/>
      <c r="BN7" s="171" t="s">
        <v>2</v>
      </c>
      <c r="BO7" s="171" t="s">
        <v>87</v>
      </c>
      <c r="BP7" s="276"/>
      <c r="BQ7" s="282"/>
      <c r="BR7" s="276"/>
      <c r="BS7" s="171" t="s">
        <v>2</v>
      </c>
      <c r="BT7" s="171" t="s">
        <v>87</v>
      </c>
      <c r="BU7" s="126"/>
      <c r="BV7" s="126"/>
      <c r="BW7" s="129"/>
      <c r="BX7" s="129"/>
      <c r="BY7" s="126"/>
      <c r="BZ7" s="126"/>
      <c r="CA7" s="129"/>
      <c r="CB7" s="129"/>
      <c r="CC7" s="126"/>
      <c r="CD7" s="126"/>
      <c r="CE7" s="128"/>
    </row>
    <row r="8" spans="1:83" ht="15">
      <c r="A8" s="176" t="s">
        <v>6</v>
      </c>
      <c r="B8" s="176">
        <v>1</v>
      </c>
      <c r="C8" s="176">
        <v>2</v>
      </c>
      <c r="D8" s="176">
        <v>3</v>
      </c>
      <c r="E8" s="176">
        <v>4</v>
      </c>
      <c r="F8" s="176">
        <v>5</v>
      </c>
      <c r="G8" s="176">
        <v>6</v>
      </c>
      <c r="H8" s="176">
        <v>7</v>
      </c>
      <c r="I8" s="176">
        <v>8</v>
      </c>
      <c r="J8" s="176">
        <v>9</v>
      </c>
      <c r="K8" s="176">
        <v>10</v>
      </c>
      <c r="L8" s="176">
        <v>11</v>
      </c>
      <c r="M8" s="176">
        <v>12</v>
      </c>
      <c r="N8" s="176">
        <v>13</v>
      </c>
      <c r="O8" s="176">
        <v>14</v>
      </c>
      <c r="P8" s="176">
        <v>15</v>
      </c>
      <c r="Q8" s="176">
        <v>16</v>
      </c>
      <c r="R8" s="176">
        <v>17</v>
      </c>
      <c r="S8" s="176">
        <v>18</v>
      </c>
      <c r="T8" s="176">
        <v>19</v>
      </c>
      <c r="U8" s="176">
        <v>20</v>
      </c>
      <c r="V8" s="176">
        <v>21</v>
      </c>
      <c r="W8" s="176">
        <v>22</v>
      </c>
      <c r="X8" s="176">
        <v>23</v>
      </c>
      <c r="Y8" s="176">
        <v>24</v>
      </c>
      <c r="Z8" s="176">
        <v>25</v>
      </c>
      <c r="AA8" s="176">
        <v>26</v>
      </c>
      <c r="AB8" s="176">
        <v>27</v>
      </c>
      <c r="AC8" s="176">
        <v>28</v>
      </c>
      <c r="AD8" s="176">
        <v>29</v>
      </c>
      <c r="AE8" s="176">
        <v>30</v>
      </c>
      <c r="AF8" s="176">
        <v>31</v>
      </c>
      <c r="AG8" s="176">
        <v>32</v>
      </c>
      <c r="AH8" s="176">
        <v>33</v>
      </c>
      <c r="AI8" s="176">
        <v>34</v>
      </c>
      <c r="AJ8" s="176">
        <v>35</v>
      </c>
      <c r="AK8" s="176">
        <v>36</v>
      </c>
      <c r="AL8" s="176">
        <v>37</v>
      </c>
      <c r="AM8" s="176">
        <v>38</v>
      </c>
      <c r="AN8" s="176">
        <v>39</v>
      </c>
      <c r="AO8" s="176">
        <v>87</v>
      </c>
      <c r="AP8" s="176">
        <v>88</v>
      </c>
      <c r="AQ8" s="176">
        <v>89</v>
      </c>
      <c r="AR8" s="176">
        <v>90</v>
      </c>
      <c r="AS8" s="176">
        <v>40</v>
      </c>
      <c r="AT8" s="176">
        <v>41</v>
      </c>
      <c r="AU8" s="176">
        <v>42</v>
      </c>
      <c r="AV8" s="176">
        <v>43</v>
      </c>
      <c r="AW8" s="177">
        <v>44</v>
      </c>
      <c r="AX8" s="177">
        <v>45</v>
      </c>
      <c r="AY8" s="176">
        <v>46</v>
      </c>
      <c r="AZ8" s="176">
        <v>47</v>
      </c>
      <c r="BA8" s="176">
        <v>48</v>
      </c>
      <c r="BB8" s="176">
        <v>49</v>
      </c>
      <c r="BC8" s="176">
        <v>50</v>
      </c>
      <c r="BD8" s="176">
        <v>51</v>
      </c>
      <c r="BE8" s="176">
        <v>52</v>
      </c>
      <c r="BF8" s="176">
        <v>53</v>
      </c>
      <c r="BG8" s="176">
        <v>54</v>
      </c>
      <c r="BH8" s="176">
        <v>55</v>
      </c>
      <c r="BI8" s="176">
        <v>56</v>
      </c>
      <c r="BJ8" s="176">
        <v>57</v>
      </c>
      <c r="BK8" s="176">
        <v>58</v>
      </c>
      <c r="BL8" s="176">
        <v>59</v>
      </c>
      <c r="BM8" s="176">
        <v>60</v>
      </c>
      <c r="BN8" s="176">
        <v>61</v>
      </c>
      <c r="BO8" s="176">
        <v>62</v>
      </c>
      <c r="BP8" s="176">
        <v>63</v>
      </c>
      <c r="BQ8" s="176">
        <v>64</v>
      </c>
      <c r="BR8" s="176">
        <v>65</v>
      </c>
      <c r="BS8" s="176">
        <v>66</v>
      </c>
      <c r="BT8" s="176">
        <v>67</v>
      </c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</row>
    <row r="9" spans="1:83" ht="21.75" customHeight="1">
      <c r="A9" s="178" t="s">
        <v>84</v>
      </c>
      <c r="B9" s="149">
        <f>SUM(B10:B34)</f>
        <v>11236</v>
      </c>
      <c r="C9" s="149">
        <f>SUM(C10:C34)</f>
        <v>10700</v>
      </c>
      <c r="D9" s="179">
        <f aca="true" t="shared" si="0" ref="D9:D22">C9/B9*100</f>
        <v>95.22961908152368</v>
      </c>
      <c r="E9" s="149">
        <f aca="true" t="shared" si="1" ref="E9:E22">C9-B9</f>
        <v>-536</v>
      </c>
      <c r="F9" s="149">
        <f>SUM(F10:F34)</f>
        <v>4620</v>
      </c>
      <c r="G9" s="149">
        <f>SUM(G10:G22)</f>
        <v>4770</v>
      </c>
      <c r="H9" s="179">
        <f aca="true" t="shared" si="2" ref="H9:H22">G9/F9*100</f>
        <v>103.24675324675326</v>
      </c>
      <c r="I9" s="149">
        <f aca="true" t="shared" si="3" ref="I9:I22">G9-F9</f>
        <v>150</v>
      </c>
      <c r="J9" s="149">
        <f>SUM(J10:J34)</f>
        <v>4661</v>
      </c>
      <c r="K9" s="149">
        <f>SUM(K10:K34)</f>
        <v>4735</v>
      </c>
      <c r="L9" s="179">
        <f aca="true" t="shared" si="4" ref="L9:L22">K9/J9*100</f>
        <v>101.58764213688049</v>
      </c>
      <c r="M9" s="149">
        <f aca="true" t="shared" si="5" ref="M9:M22">K9-J9</f>
        <v>74</v>
      </c>
      <c r="N9" s="149">
        <f>SUM(N10:N34)</f>
        <v>2098</v>
      </c>
      <c r="O9" s="149">
        <f>SUM(O10:O34)</f>
        <v>2378</v>
      </c>
      <c r="P9" s="179">
        <f aca="true" t="shared" si="6" ref="P9:P22">O9/N9*100</f>
        <v>113.34604385128695</v>
      </c>
      <c r="Q9" s="149">
        <f aca="true" t="shared" si="7" ref="Q9:Q22">O9-N9</f>
        <v>280</v>
      </c>
      <c r="R9" s="179">
        <f>ROUND(N9/J9*100,1)</f>
        <v>45</v>
      </c>
      <c r="S9" s="179">
        <f>ROUND(O9/K9*100,1)</f>
        <v>50.2</v>
      </c>
      <c r="T9" s="179">
        <f>S9-R9</f>
        <v>5.200000000000003</v>
      </c>
      <c r="U9" s="149">
        <f>SUM(U10:U34)</f>
        <v>1395</v>
      </c>
      <c r="V9" s="149">
        <f>SUM(V10:V34)</f>
        <v>1203</v>
      </c>
      <c r="W9" s="180">
        <f aca="true" t="shared" si="8" ref="W9:W22">V9/U9*100</f>
        <v>86.23655913978494</v>
      </c>
      <c r="X9" s="149">
        <f aca="true" t="shared" si="9" ref="X9:X22">V9-U9</f>
        <v>-192</v>
      </c>
      <c r="Y9" s="149">
        <f>SUM(Y10:Y22)</f>
        <v>25486</v>
      </c>
      <c r="Z9" s="149">
        <f>SUM(Z10:Z22)</f>
        <v>34921</v>
      </c>
      <c r="AA9" s="180">
        <f>Z9/Y9*100</f>
        <v>137.0203248842502</v>
      </c>
      <c r="AB9" s="181">
        <f aca="true" t="shared" si="10" ref="AB9:AB22">Z9-Y9</f>
        <v>9435</v>
      </c>
      <c r="AC9" s="149">
        <f>SUM(AC10:AC34)</f>
        <v>10478</v>
      </c>
      <c r="AD9" s="149">
        <f>SUM(AD10:AD34)</f>
        <v>10019</v>
      </c>
      <c r="AE9" s="180">
        <f aca="true" t="shared" si="11" ref="AE9:AE22">AD9/AC9*100</f>
        <v>95.61939301393396</v>
      </c>
      <c r="AF9" s="149">
        <f aca="true" t="shared" si="12" ref="AF9:AF22">AD9-AC9</f>
        <v>-459</v>
      </c>
      <c r="AG9" s="149">
        <f>SUM(AG10:AG34)</f>
        <v>8798</v>
      </c>
      <c r="AH9" s="149">
        <f>SUM(AH10:AH34)</f>
        <v>16416</v>
      </c>
      <c r="AI9" s="179">
        <f aca="true" t="shared" si="13" ref="AI9:AI22">AH9/AG9*100</f>
        <v>186.58786087747214</v>
      </c>
      <c r="AJ9" s="182">
        <f aca="true" t="shared" si="14" ref="AJ9:AJ22">AH9-AG9</f>
        <v>7618</v>
      </c>
      <c r="AK9" s="183">
        <f>SUM(AK10:AK34)</f>
        <v>1011</v>
      </c>
      <c r="AL9" s="183">
        <f>SUM(AL10:AL34)</f>
        <v>1066</v>
      </c>
      <c r="AM9" s="184">
        <f aca="true" t="shared" si="15" ref="AM9:AM22">AL9/AK9*100</f>
        <v>105.44015825914937</v>
      </c>
      <c r="AN9" s="183">
        <f aca="true" t="shared" si="16" ref="AN9:AN22">AL9-AK9</f>
        <v>55</v>
      </c>
      <c r="AO9" s="185">
        <f aca="true" t="shared" si="17" ref="AO9:AO22">B9-AQ9-BA9</f>
        <v>2413</v>
      </c>
      <c r="AP9" s="186">
        <f aca="true" t="shared" si="18" ref="AP9:AP22">C9-AR9-BB9</f>
        <v>2099</v>
      </c>
      <c r="AQ9" s="187">
        <f aca="true" t="shared" si="19" ref="AQ9:AQ22">J9-N9</f>
        <v>2563</v>
      </c>
      <c r="AR9" s="187">
        <f aca="true" t="shared" si="20" ref="AR9:AR22">K9-O9</f>
        <v>2357</v>
      </c>
      <c r="AS9" s="188">
        <f>SUM(AS10:AS34)</f>
        <v>1435</v>
      </c>
      <c r="AT9" s="188">
        <f>SUM(AT10:AT34)</f>
        <v>1658</v>
      </c>
      <c r="AU9" s="189">
        <f>ROUND(AT9/AS9*100,1)</f>
        <v>115.5</v>
      </c>
      <c r="AV9" s="188">
        <f aca="true" t="shared" si="21" ref="AV9:AV22">AT9-AS9</f>
        <v>223</v>
      </c>
      <c r="AW9" s="149">
        <f>SUM(AW10:AW34)</f>
        <v>6661</v>
      </c>
      <c r="AX9" s="149">
        <f>SUM(AX10:AX34)</f>
        <v>7086</v>
      </c>
      <c r="AY9" s="180">
        <f aca="true" t="shared" si="22" ref="AY9:AY22">ROUND(AX9/AW9*100,1)</f>
        <v>106.4</v>
      </c>
      <c r="AZ9" s="149">
        <f aca="true" t="shared" si="23" ref="AZ9:AZ22">AX9-AW9</f>
        <v>425</v>
      </c>
      <c r="BA9" s="149">
        <f>SUM(BA10:BA34)</f>
        <v>6260</v>
      </c>
      <c r="BB9" s="149">
        <f>SUM(BB10:BB34)</f>
        <v>6244</v>
      </c>
      <c r="BC9" s="180">
        <f aca="true" t="shared" si="24" ref="BC9:BC22">BB9/BA9*100</f>
        <v>99.7444089456869</v>
      </c>
      <c r="BD9" s="149">
        <f aca="true" t="shared" si="25" ref="BD9:BD22">BB9-BA9</f>
        <v>-16</v>
      </c>
      <c r="BE9" s="149">
        <f>SUM(BE10:BE34)</f>
        <v>5290</v>
      </c>
      <c r="BF9" s="149">
        <f>SUM(BF10:BF34)</f>
        <v>5390</v>
      </c>
      <c r="BG9" s="180">
        <f aca="true" t="shared" si="26" ref="BG9:BG22">BF9/BE9*100</f>
        <v>101.89035916824196</v>
      </c>
      <c r="BH9" s="149">
        <f aca="true" t="shared" si="27" ref="BH9:BH22">BF9-BE9</f>
        <v>100</v>
      </c>
      <c r="BI9" s="181">
        <v>2094</v>
      </c>
      <c r="BJ9" s="149">
        <v>2753</v>
      </c>
      <c r="BK9" s="149">
        <f>BJ9-BI9</f>
        <v>659</v>
      </c>
      <c r="BL9" s="149">
        <f>SUM(BL10:BL34)</f>
        <v>1553</v>
      </c>
      <c r="BM9" s="149">
        <f>SUM(BM10:BM34)</f>
        <v>1582</v>
      </c>
      <c r="BN9" s="180">
        <f aca="true" t="shared" si="28" ref="BN9:BN22">ROUND(BM9/BL9*100,1)</f>
        <v>101.9</v>
      </c>
      <c r="BO9" s="149">
        <f aca="true" t="shared" si="29" ref="BO9:BO22">BM9-BL9</f>
        <v>29</v>
      </c>
      <c r="BP9" s="149">
        <f>SUM(BP10:BP22)</f>
        <v>130</v>
      </c>
      <c r="BQ9" s="149">
        <v>4722.87</v>
      </c>
      <c r="BR9" s="190">
        <v>5912.58</v>
      </c>
      <c r="BS9" s="180">
        <f aca="true" t="shared" si="30" ref="BS9:BS22">ROUND(BR9/BQ9*100,1)</f>
        <v>125.2</v>
      </c>
      <c r="BT9" s="149">
        <f>BR9-BQ9</f>
        <v>1189.71</v>
      </c>
      <c r="BU9" s="131"/>
      <c r="BV9" s="131"/>
      <c r="BW9" s="132"/>
      <c r="BX9" s="131"/>
      <c r="BY9" s="131"/>
      <c r="BZ9" s="134"/>
      <c r="CA9" s="132"/>
      <c r="CB9" s="131"/>
      <c r="CC9" s="135"/>
      <c r="CD9" s="135"/>
      <c r="CE9" s="133"/>
    </row>
    <row r="10" spans="1:83" ht="21.75" customHeight="1">
      <c r="A10" s="191" t="s">
        <v>92</v>
      </c>
      <c r="B10" s="192">
        <v>1026</v>
      </c>
      <c r="C10" s="193">
        <v>938</v>
      </c>
      <c r="D10" s="179">
        <f t="shared" si="0"/>
        <v>91.42300194931774</v>
      </c>
      <c r="E10" s="149">
        <f t="shared" si="1"/>
        <v>-88</v>
      </c>
      <c r="F10" s="192">
        <v>425</v>
      </c>
      <c r="G10" s="192">
        <v>450</v>
      </c>
      <c r="H10" s="179">
        <f t="shared" si="2"/>
        <v>105.88235294117648</v>
      </c>
      <c r="I10" s="149">
        <f t="shared" si="3"/>
        <v>25</v>
      </c>
      <c r="J10" s="192">
        <v>210</v>
      </c>
      <c r="K10" s="192">
        <v>193</v>
      </c>
      <c r="L10" s="179">
        <f t="shared" si="4"/>
        <v>91.9047619047619</v>
      </c>
      <c r="M10" s="149">
        <f t="shared" si="5"/>
        <v>-17</v>
      </c>
      <c r="N10" s="192">
        <v>44</v>
      </c>
      <c r="O10" s="192">
        <v>51</v>
      </c>
      <c r="P10" s="179">
        <f t="shared" si="6"/>
        <v>115.90909090909092</v>
      </c>
      <c r="Q10" s="149">
        <f t="shared" si="7"/>
        <v>7</v>
      </c>
      <c r="R10" s="194">
        <f>ROUND(N10/J10*100,1)</f>
        <v>21</v>
      </c>
      <c r="S10" s="194">
        <f aca="true" t="shared" si="31" ref="S10:S22">ROUND(O10/K10*100,1)</f>
        <v>26.4</v>
      </c>
      <c r="T10" s="179">
        <f aca="true" t="shared" si="32" ref="T10:T22">S10-R10</f>
        <v>5.399999999999999</v>
      </c>
      <c r="U10" s="192">
        <v>121</v>
      </c>
      <c r="V10" s="195">
        <v>81</v>
      </c>
      <c r="W10" s="180">
        <f t="shared" si="8"/>
        <v>66.94214876033058</v>
      </c>
      <c r="X10" s="149">
        <f t="shared" si="9"/>
        <v>-40</v>
      </c>
      <c r="Y10" s="195">
        <v>1540</v>
      </c>
      <c r="Z10" s="196">
        <v>1722</v>
      </c>
      <c r="AA10" s="180">
        <f aca="true" t="shared" si="33" ref="AA10:AA22">Z10/Y10*100</f>
        <v>111.81818181818181</v>
      </c>
      <c r="AB10" s="181">
        <f t="shared" si="10"/>
        <v>182</v>
      </c>
      <c r="AC10" s="192">
        <v>932</v>
      </c>
      <c r="AD10" s="197">
        <v>891</v>
      </c>
      <c r="AE10" s="180">
        <f t="shared" si="11"/>
        <v>95.60085836909872</v>
      </c>
      <c r="AF10" s="149">
        <f t="shared" si="12"/>
        <v>-41</v>
      </c>
      <c r="AG10" s="192">
        <v>490</v>
      </c>
      <c r="AH10" s="198">
        <v>487</v>
      </c>
      <c r="AI10" s="179">
        <f t="shared" si="13"/>
        <v>99.38775510204081</v>
      </c>
      <c r="AJ10" s="149">
        <f t="shared" si="14"/>
        <v>-3</v>
      </c>
      <c r="AK10" s="192">
        <v>109</v>
      </c>
      <c r="AL10" s="192">
        <v>65</v>
      </c>
      <c r="AM10" s="180">
        <f t="shared" si="15"/>
        <v>59.63302752293578</v>
      </c>
      <c r="AN10" s="149">
        <f t="shared" si="16"/>
        <v>-44</v>
      </c>
      <c r="AO10" s="185">
        <f t="shared" si="17"/>
        <v>255</v>
      </c>
      <c r="AP10" s="186">
        <f t="shared" si="18"/>
        <v>216</v>
      </c>
      <c r="AQ10" s="187">
        <f t="shared" si="19"/>
        <v>166</v>
      </c>
      <c r="AR10" s="187">
        <f t="shared" si="20"/>
        <v>142</v>
      </c>
      <c r="AS10" s="199">
        <v>92</v>
      </c>
      <c r="AT10" s="199">
        <v>106</v>
      </c>
      <c r="AU10" s="189">
        <f aca="true" t="shared" si="34" ref="AU10:AU22">ROUND(AT10/AS10*100,1)</f>
        <v>115.2</v>
      </c>
      <c r="AV10" s="188">
        <f t="shared" si="21"/>
        <v>14</v>
      </c>
      <c r="AW10" s="200">
        <v>268</v>
      </c>
      <c r="AX10" s="192">
        <v>306</v>
      </c>
      <c r="AY10" s="180">
        <f t="shared" si="22"/>
        <v>114.2</v>
      </c>
      <c r="AZ10" s="149">
        <f t="shared" si="23"/>
        <v>38</v>
      </c>
      <c r="BA10" s="192">
        <v>605</v>
      </c>
      <c r="BB10" s="192">
        <v>580</v>
      </c>
      <c r="BC10" s="180">
        <f t="shared" si="24"/>
        <v>95.86776859504133</v>
      </c>
      <c r="BD10" s="149">
        <f t="shared" si="25"/>
        <v>-25</v>
      </c>
      <c r="BE10" s="192">
        <v>554</v>
      </c>
      <c r="BF10" s="192">
        <v>521</v>
      </c>
      <c r="BG10" s="180">
        <f t="shared" si="26"/>
        <v>94.04332129963899</v>
      </c>
      <c r="BH10" s="149">
        <f t="shared" si="27"/>
        <v>-33</v>
      </c>
      <c r="BI10" s="201">
        <v>1791</v>
      </c>
      <c r="BJ10" s="192">
        <v>2651</v>
      </c>
      <c r="BK10" s="149">
        <f aca="true" t="shared" si="35" ref="BK10:BK22">BJ10-BI10</f>
        <v>860</v>
      </c>
      <c r="BL10" s="192">
        <v>84</v>
      </c>
      <c r="BM10" s="202">
        <v>90</v>
      </c>
      <c r="BN10" s="180">
        <f t="shared" si="28"/>
        <v>107.1</v>
      </c>
      <c r="BO10" s="149">
        <f t="shared" si="29"/>
        <v>6</v>
      </c>
      <c r="BP10" s="192">
        <v>0</v>
      </c>
      <c r="BQ10" s="192">
        <v>3884.92</v>
      </c>
      <c r="BR10" s="203">
        <v>4460.46</v>
      </c>
      <c r="BS10" s="180">
        <f t="shared" si="30"/>
        <v>114.8</v>
      </c>
      <c r="BT10" s="149">
        <f aca="true" t="shared" si="36" ref="BT10:BT22">BR10-BQ10</f>
        <v>575.54</v>
      </c>
      <c r="BU10" s="136"/>
      <c r="BV10" s="136"/>
      <c r="BW10" s="132"/>
      <c r="BX10" s="137"/>
      <c r="BY10" s="136"/>
      <c r="BZ10" s="138"/>
      <c r="CA10" s="132"/>
      <c r="CB10" s="137"/>
      <c r="CC10" s="139"/>
      <c r="CD10" s="139"/>
      <c r="CE10" s="133"/>
    </row>
    <row r="11" spans="1:83" ht="21.75" customHeight="1">
      <c r="A11" s="191" t="s">
        <v>93</v>
      </c>
      <c r="B11" s="192">
        <v>482</v>
      </c>
      <c r="C11" s="193">
        <v>482</v>
      </c>
      <c r="D11" s="179">
        <f t="shared" si="0"/>
        <v>100</v>
      </c>
      <c r="E11" s="149">
        <f t="shared" si="1"/>
        <v>0</v>
      </c>
      <c r="F11" s="192">
        <v>199</v>
      </c>
      <c r="G11" s="192">
        <v>199</v>
      </c>
      <c r="H11" s="179">
        <f t="shared" si="2"/>
        <v>100</v>
      </c>
      <c r="I11" s="149">
        <f t="shared" si="3"/>
        <v>0</v>
      </c>
      <c r="J11" s="192">
        <v>222</v>
      </c>
      <c r="K11" s="192">
        <v>208</v>
      </c>
      <c r="L11" s="179">
        <f t="shared" si="4"/>
        <v>93.69369369369369</v>
      </c>
      <c r="M11" s="149">
        <f t="shared" si="5"/>
        <v>-14</v>
      </c>
      <c r="N11" s="192">
        <v>136</v>
      </c>
      <c r="O11" s="192">
        <v>127</v>
      </c>
      <c r="P11" s="179">
        <f t="shared" si="6"/>
        <v>93.38235294117648</v>
      </c>
      <c r="Q11" s="149">
        <f t="shared" si="7"/>
        <v>-9</v>
      </c>
      <c r="R11" s="194">
        <f aca="true" t="shared" si="37" ref="R11:R22">ROUND(N11/J11*100,1)</f>
        <v>61.3</v>
      </c>
      <c r="S11" s="194">
        <f t="shared" si="31"/>
        <v>61.1</v>
      </c>
      <c r="T11" s="179">
        <f t="shared" si="32"/>
        <v>-0.19999999999999574</v>
      </c>
      <c r="U11" s="192">
        <v>50</v>
      </c>
      <c r="V11" s="195">
        <v>43</v>
      </c>
      <c r="W11" s="180">
        <f t="shared" si="8"/>
        <v>86</v>
      </c>
      <c r="X11" s="149">
        <f t="shared" si="9"/>
        <v>-7</v>
      </c>
      <c r="Y11" s="195">
        <v>1426</v>
      </c>
      <c r="Z11" s="196">
        <v>2368</v>
      </c>
      <c r="AA11" s="180">
        <f t="shared" si="33"/>
        <v>166.05890603085552</v>
      </c>
      <c r="AB11" s="181">
        <f t="shared" si="10"/>
        <v>942</v>
      </c>
      <c r="AC11" s="192">
        <v>429</v>
      </c>
      <c r="AD11" s="197">
        <v>436</v>
      </c>
      <c r="AE11" s="180">
        <f t="shared" si="11"/>
        <v>101.63170163170163</v>
      </c>
      <c r="AF11" s="149">
        <f t="shared" si="12"/>
        <v>7</v>
      </c>
      <c r="AG11" s="192">
        <v>696</v>
      </c>
      <c r="AH11" s="198">
        <v>1186</v>
      </c>
      <c r="AI11" s="179">
        <f t="shared" si="13"/>
        <v>170.4022988505747</v>
      </c>
      <c r="AJ11" s="149">
        <f t="shared" si="14"/>
        <v>490</v>
      </c>
      <c r="AK11" s="192">
        <v>79</v>
      </c>
      <c r="AL11" s="192">
        <v>57</v>
      </c>
      <c r="AM11" s="180">
        <f t="shared" si="15"/>
        <v>72.15189873417721</v>
      </c>
      <c r="AN11" s="149">
        <f t="shared" si="16"/>
        <v>-22</v>
      </c>
      <c r="AO11" s="185">
        <f t="shared" si="17"/>
        <v>81</v>
      </c>
      <c r="AP11" s="186">
        <f t="shared" si="18"/>
        <v>73</v>
      </c>
      <c r="AQ11" s="187">
        <f t="shared" si="19"/>
        <v>86</v>
      </c>
      <c r="AR11" s="187">
        <f t="shared" si="20"/>
        <v>81</v>
      </c>
      <c r="AS11" s="199">
        <v>56</v>
      </c>
      <c r="AT11" s="199">
        <v>70</v>
      </c>
      <c r="AU11" s="189">
        <f t="shared" si="34"/>
        <v>125</v>
      </c>
      <c r="AV11" s="188">
        <f t="shared" si="21"/>
        <v>14</v>
      </c>
      <c r="AW11" s="200">
        <v>213</v>
      </c>
      <c r="AX11" s="192">
        <v>211</v>
      </c>
      <c r="AY11" s="180">
        <f t="shared" si="22"/>
        <v>99.1</v>
      </c>
      <c r="AZ11" s="149">
        <f t="shared" si="23"/>
        <v>-2</v>
      </c>
      <c r="BA11" s="192">
        <v>315</v>
      </c>
      <c r="BB11" s="192">
        <v>328</v>
      </c>
      <c r="BC11" s="180">
        <f t="shared" si="24"/>
        <v>104.12698412698414</v>
      </c>
      <c r="BD11" s="149">
        <f t="shared" si="25"/>
        <v>13</v>
      </c>
      <c r="BE11" s="192">
        <v>231</v>
      </c>
      <c r="BF11" s="192">
        <v>255</v>
      </c>
      <c r="BG11" s="180">
        <f t="shared" si="26"/>
        <v>110.3896103896104</v>
      </c>
      <c r="BH11" s="149">
        <f t="shared" si="27"/>
        <v>24</v>
      </c>
      <c r="BI11" s="201">
        <v>1817</v>
      </c>
      <c r="BJ11" s="192">
        <v>2500</v>
      </c>
      <c r="BK11" s="149">
        <f t="shared" si="35"/>
        <v>683</v>
      </c>
      <c r="BL11" s="192">
        <v>12</v>
      </c>
      <c r="BM11" s="192">
        <v>16</v>
      </c>
      <c r="BN11" s="180">
        <f t="shared" si="28"/>
        <v>133.3</v>
      </c>
      <c r="BO11" s="149">
        <f t="shared" si="29"/>
        <v>4</v>
      </c>
      <c r="BP11" s="192">
        <v>0</v>
      </c>
      <c r="BQ11" s="192">
        <v>3824.58</v>
      </c>
      <c r="BR11" s="203">
        <v>5771.44</v>
      </c>
      <c r="BS11" s="180">
        <f t="shared" si="30"/>
        <v>150.9</v>
      </c>
      <c r="BT11" s="149">
        <f t="shared" si="36"/>
        <v>1946.8599999999997</v>
      </c>
      <c r="BU11" s="136"/>
      <c r="BV11" s="136"/>
      <c r="BW11" s="132"/>
      <c r="BX11" s="137"/>
      <c r="BY11" s="136"/>
      <c r="BZ11" s="138"/>
      <c r="CA11" s="132"/>
      <c r="CB11" s="137"/>
      <c r="CC11" s="139"/>
      <c r="CD11" s="139"/>
      <c r="CE11" s="133"/>
    </row>
    <row r="12" spans="1:83" ht="21.75" customHeight="1">
      <c r="A12" s="191" t="s">
        <v>94</v>
      </c>
      <c r="B12" s="192">
        <v>930</v>
      </c>
      <c r="C12" s="193">
        <v>820</v>
      </c>
      <c r="D12" s="179">
        <f t="shared" si="0"/>
        <v>88.17204301075269</v>
      </c>
      <c r="E12" s="149">
        <f t="shared" si="1"/>
        <v>-110</v>
      </c>
      <c r="F12" s="192">
        <v>353</v>
      </c>
      <c r="G12" s="192">
        <v>384</v>
      </c>
      <c r="H12" s="179">
        <f t="shared" si="2"/>
        <v>108.78186968838529</v>
      </c>
      <c r="I12" s="149">
        <f t="shared" si="3"/>
        <v>31</v>
      </c>
      <c r="J12" s="192">
        <v>340</v>
      </c>
      <c r="K12" s="192">
        <v>365</v>
      </c>
      <c r="L12" s="179">
        <f t="shared" si="4"/>
        <v>107.35294117647058</v>
      </c>
      <c r="M12" s="149">
        <f t="shared" si="5"/>
        <v>25</v>
      </c>
      <c r="N12" s="192">
        <v>55</v>
      </c>
      <c r="O12" s="192">
        <v>117</v>
      </c>
      <c r="P12" s="179">
        <f t="shared" si="6"/>
        <v>212.72727272727275</v>
      </c>
      <c r="Q12" s="149">
        <f t="shared" si="7"/>
        <v>62</v>
      </c>
      <c r="R12" s="194">
        <f t="shared" si="37"/>
        <v>16.2</v>
      </c>
      <c r="S12" s="194">
        <f t="shared" si="31"/>
        <v>32.1</v>
      </c>
      <c r="T12" s="179">
        <f t="shared" si="32"/>
        <v>15.900000000000002</v>
      </c>
      <c r="U12" s="192">
        <v>94</v>
      </c>
      <c r="V12" s="195">
        <v>115</v>
      </c>
      <c r="W12" s="180">
        <f t="shared" si="8"/>
        <v>122.34042553191489</v>
      </c>
      <c r="X12" s="149">
        <f t="shared" si="9"/>
        <v>21</v>
      </c>
      <c r="Y12" s="195">
        <v>2085</v>
      </c>
      <c r="Z12" s="196">
        <v>3157</v>
      </c>
      <c r="AA12" s="180">
        <f t="shared" si="33"/>
        <v>151.41486810551558</v>
      </c>
      <c r="AB12" s="181">
        <f t="shared" si="10"/>
        <v>1072</v>
      </c>
      <c r="AC12" s="192">
        <v>876</v>
      </c>
      <c r="AD12" s="197">
        <v>783</v>
      </c>
      <c r="AE12" s="180">
        <f t="shared" si="11"/>
        <v>89.38356164383562</v>
      </c>
      <c r="AF12" s="149">
        <f t="shared" si="12"/>
        <v>-93</v>
      </c>
      <c r="AG12" s="192">
        <v>885</v>
      </c>
      <c r="AH12" s="198">
        <v>1812</v>
      </c>
      <c r="AI12" s="179">
        <f t="shared" si="13"/>
        <v>204.74576271186442</v>
      </c>
      <c r="AJ12" s="149">
        <f t="shared" si="14"/>
        <v>927</v>
      </c>
      <c r="AK12" s="192">
        <v>129</v>
      </c>
      <c r="AL12" s="192">
        <v>107</v>
      </c>
      <c r="AM12" s="180">
        <f t="shared" si="15"/>
        <v>82.94573643410853</v>
      </c>
      <c r="AN12" s="149">
        <f t="shared" si="16"/>
        <v>-22</v>
      </c>
      <c r="AO12" s="185">
        <f t="shared" si="17"/>
        <v>122</v>
      </c>
      <c r="AP12" s="186">
        <f t="shared" si="18"/>
        <v>104</v>
      </c>
      <c r="AQ12" s="187">
        <f t="shared" si="19"/>
        <v>285</v>
      </c>
      <c r="AR12" s="187">
        <f t="shared" si="20"/>
        <v>248</v>
      </c>
      <c r="AS12" s="199">
        <v>115</v>
      </c>
      <c r="AT12" s="199">
        <v>107</v>
      </c>
      <c r="AU12" s="189">
        <f t="shared" si="34"/>
        <v>93</v>
      </c>
      <c r="AV12" s="188">
        <f t="shared" si="21"/>
        <v>-8</v>
      </c>
      <c r="AW12" s="200">
        <v>354</v>
      </c>
      <c r="AX12" s="192">
        <v>377</v>
      </c>
      <c r="AY12" s="180">
        <f t="shared" si="22"/>
        <v>106.5</v>
      </c>
      <c r="AZ12" s="149">
        <f t="shared" si="23"/>
        <v>23</v>
      </c>
      <c r="BA12" s="192">
        <v>523</v>
      </c>
      <c r="BB12" s="192">
        <v>468</v>
      </c>
      <c r="BC12" s="180">
        <f t="shared" si="24"/>
        <v>89.48374760994264</v>
      </c>
      <c r="BD12" s="149">
        <f t="shared" si="25"/>
        <v>-55</v>
      </c>
      <c r="BE12" s="192">
        <v>454</v>
      </c>
      <c r="BF12" s="192">
        <v>424</v>
      </c>
      <c r="BG12" s="180">
        <f t="shared" si="26"/>
        <v>93.3920704845815</v>
      </c>
      <c r="BH12" s="149">
        <f t="shared" si="27"/>
        <v>-30</v>
      </c>
      <c r="BI12" s="201">
        <v>1892</v>
      </c>
      <c r="BJ12" s="192">
        <v>2484</v>
      </c>
      <c r="BK12" s="149">
        <f t="shared" si="35"/>
        <v>592</v>
      </c>
      <c r="BL12" s="192">
        <v>40</v>
      </c>
      <c r="BM12" s="192">
        <v>31</v>
      </c>
      <c r="BN12" s="180">
        <f t="shared" si="28"/>
        <v>77.5</v>
      </c>
      <c r="BO12" s="149">
        <f t="shared" si="29"/>
        <v>-9</v>
      </c>
      <c r="BP12" s="192">
        <v>28</v>
      </c>
      <c r="BQ12" s="192">
        <v>5188.65</v>
      </c>
      <c r="BR12" s="203">
        <v>5770.45</v>
      </c>
      <c r="BS12" s="180">
        <f t="shared" si="30"/>
        <v>111.2</v>
      </c>
      <c r="BT12" s="149">
        <f t="shared" si="36"/>
        <v>581.8000000000002</v>
      </c>
      <c r="BU12" s="136"/>
      <c r="BV12" s="136"/>
      <c r="BW12" s="132"/>
      <c r="BX12" s="137"/>
      <c r="BY12" s="136"/>
      <c r="BZ12" s="138"/>
      <c r="CA12" s="132"/>
      <c r="CB12" s="137"/>
      <c r="CC12" s="139"/>
      <c r="CD12" s="139"/>
      <c r="CE12" s="133"/>
    </row>
    <row r="13" spans="1:83" ht="21.75" customHeight="1">
      <c r="A13" s="191" t="s">
        <v>95</v>
      </c>
      <c r="B13" s="192">
        <v>1111</v>
      </c>
      <c r="C13" s="193">
        <v>988</v>
      </c>
      <c r="D13" s="179">
        <f t="shared" si="0"/>
        <v>88.92889288928892</v>
      </c>
      <c r="E13" s="149">
        <f t="shared" si="1"/>
        <v>-123</v>
      </c>
      <c r="F13" s="192">
        <v>362</v>
      </c>
      <c r="G13" s="192">
        <v>408</v>
      </c>
      <c r="H13" s="179">
        <f t="shared" si="2"/>
        <v>112.70718232044199</v>
      </c>
      <c r="I13" s="149">
        <f t="shared" si="3"/>
        <v>46</v>
      </c>
      <c r="J13" s="192">
        <v>409</v>
      </c>
      <c r="K13" s="192">
        <v>390</v>
      </c>
      <c r="L13" s="179">
        <f t="shared" si="4"/>
        <v>95.35452322738386</v>
      </c>
      <c r="M13" s="149">
        <f t="shared" si="5"/>
        <v>-19</v>
      </c>
      <c r="N13" s="192">
        <v>36</v>
      </c>
      <c r="O13" s="192">
        <v>61</v>
      </c>
      <c r="P13" s="179">
        <f t="shared" si="6"/>
        <v>169.44444444444443</v>
      </c>
      <c r="Q13" s="149">
        <f t="shared" si="7"/>
        <v>25</v>
      </c>
      <c r="R13" s="194">
        <f t="shared" si="37"/>
        <v>8.8</v>
      </c>
      <c r="S13" s="194">
        <f t="shared" si="31"/>
        <v>15.6</v>
      </c>
      <c r="T13" s="179">
        <f t="shared" si="32"/>
        <v>6.799999999999999</v>
      </c>
      <c r="U13" s="192">
        <v>189</v>
      </c>
      <c r="V13" s="195">
        <v>181</v>
      </c>
      <c r="W13" s="180">
        <f t="shared" si="8"/>
        <v>95.76719576719577</v>
      </c>
      <c r="X13" s="149">
        <f t="shared" si="9"/>
        <v>-8</v>
      </c>
      <c r="Y13" s="195">
        <v>2501</v>
      </c>
      <c r="Z13" s="196">
        <v>3247</v>
      </c>
      <c r="AA13" s="180">
        <f t="shared" si="33"/>
        <v>129.828068772491</v>
      </c>
      <c r="AB13" s="181">
        <f t="shared" si="10"/>
        <v>746</v>
      </c>
      <c r="AC13" s="192">
        <v>1091</v>
      </c>
      <c r="AD13" s="197">
        <v>977</v>
      </c>
      <c r="AE13" s="180">
        <f t="shared" si="11"/>
        <v>89.55087076076994</v>
      </c>
      <c r="AF13" s="149">
        <f t="shared" si="12"/>
        <v>-114</v>
      </c>
      <c r="AG13" s="192">
        <v>1098</v>
      </c>
      <c r="AH13" s="198">
        <v>1797</v>
      </c>
      <c r="AI13" s="179">
        <f t="shared" si="13"/>
        <v>163.66120218579235</v>
      </c>
      <c r="AJ13" s="149">
        <f t="shared" si="14"/>
        <v>699</v>
      </c>
      <c r="AK13" s="192">
        <v>141</v>
      </c>
      <c r="AL13" s="192">
        <v>79</v>
      </c>
      <c r="AM13" s="180">
        <f t="shared" si="15"/>
        <v>56.02836879432624</v>
      </c>
      <c r="AN13" s="149">
        <f t="shared" si="16"/>
        <v>-62</v>
      </c>
      <c r="AO13" s="185">
        <f t="shared" si="17"/>
        <v>212</v>
      </c>
      <c r="AP13" s="186">
        <f t="shared" si="18"/>
        <v>184</v>
      </c>
      <c r="AQ13" s="187">
        <f t="shared" si="19"/>
        <v>373</v>
      </c>
      <c r="AR13" s="187">
        <f t="shared" si="20"/>
        <v>329</v>
      </c>
      <c r="AS13" s="199">
        <v>55</v>
      </c>
      <c r="AT13" s="199">
        <v>73</v>
      </c>
      <c r="AU13" s="189">
        <f t="shared" si="34"/>
        <v>132.7</v>
      </c>
      <c r="AV13" s="188">
        <f t="shared" si="21"/>
        <v>18</v>
      </c>
      <c r="AW13" s="200">
        <v>394</v>
      </c>
      <c r="AX13" s="192">
        <v>394</v>
      </c>
      <c r="AY13" s="180">
        <f t="shared" si="22"/>
        <v>100</v>
      </c>
      <c r="AZ13" s="149">
        <f t="shared" si="23"/>
        <v>0</v>
      </c>
      <c r="BA13" s="192">
        <v>526</v>
      </c>
      <c r="BB13" s="192">
        <v>475</v>
      </c>
      <c r="BC13" s="180">
        <f t="shared" si="24"/>
        <v>90.30418250950571</v>
      </c>
      <c r="BD13" s="149">
        <f t="shared" si="25"/>
        <v>-51</v>
      </c>
      <c r="BE13" s="192">
        <v>434</v>
      </c>
      <c r="BF13" s="192">
        <v>424</v>
      </c>
      <c r="BG13" s="180">
        <f t="shared" si="26"/>
        <v>97.6958525345622</v>
      </c>
      <c r="BH13" s="149">
        <f t="shared" si="27"/>
        <v>-10</v>
      </c>
      <c r="BI13" s="201">
        <v>2027</v>
      </c>
      <c r="BJ13" s="192">
        <v>2577</v>
      </c>
      <c r="BK13" s="149">
        <f t="shared" si="35"/>
        <v>550</v>
      </c>
      <c r="BL13" s="192">
        <v>28</v>
      </c>
      <c r="BM13" s="192">
        <v>34</v>
      </c>
      <c r="BN13" s="180">
        <f t="shared" si="28"/>
        <v>121.4</v>
      </c>
      <c r="BO13" s="149">
        <f t="shared" si="29"/>
        <v>6</v>
      </c>
      <c r="BP13" s="192">
        <v>6</v>
      </c>
      <c r="BQ13" s="192">
        <v>4194.68</v>
      </c>
      <c r="BR13" s="204">
        <v>4745.65</v>
      </c>
      <c r="BS13" s="180">
        <f t="shared" si="30"/>
        <v>113.1</v>
      </c>
      <c r="BT13" s="149">
        <f t="shared" si="36"/>
        <v>550.9699999999993</v>
      </c>
      <c r="BU13" s="136"/>
      <c r="BV13" s="136"/>
      <c r="BW13" s="132"/>
      <c r="BX13" s="137"/>
      <c r="BY13" s="136"/>
      <c r="BZ13" s="140"/>
      <c r="CA13" s="132"/>
      <c r="CB13" s="137"/>
      <c r="CC13" s="139"/>
      <c r="CD13" s="139"/>
      <c r="CE13" s="133"/>
    </row>
    <row r="14" spans="1:83" ht="21.75" customHeight="1">
      <c r="A14" s="191" t="s">
        <v>96</v>
      </c>
      <c r="B14" s="192">
        <v>707</v>
      </c>
      <c r="C14" s="193">
        <v>637</v>
      </c>
      <c r="D14" s="179">
        <f t="shared" si="0"/>
        <v>90.0990099009901</v>
      </c>
      <c r="E14" s="149">
        <f t="shared" si="1"/>
        <v>-70</v>
      </c>
      <c r="F14" s="192">
        <v>310</v>
      </c>
      <c r="G14" s="192">
        <v>324</v>
      </c>
      <c r="H14" s="179">
        <f t="shared" si="2"/>
        <v>104.51612903225806</v>
      </c>
      <c r="I14" s="149">
        <f t="shared" si="3"/>
        <v>14</v>
      </c>
      <c r="J14" s="192">
        <v>217</v>
      </c>
      <c r="K14" s="192">
        <v>222</v>
      </c>
      <c r="L14" s="179">
        <f t="shared" si="4"/>
        <v>102.3041474654378</v>
      </c>
      <c r="M14" s="149">
        <f t="shared" si="5"/>
        <v>5</v>
      </c>
      <c r="N14" s="192">
        <v>58</v>
      </c>
      <c r="O14" s="192">
        <v>64</v>
      </c>
      <c r="P14" s="179">
        <f t="shared" si="6"/>
        <v>110.34482758620689</v>
      </c>
      <c r="Q14" s="149">
        <f t="shared" si="7"/>
        <v>6</v>
      </c>
      <c r="R14" s="194">
        <f t="shared" si="37"/>
        <v>26.7</v>
      </c>
      <c r="S14" s="194">
        <f t="shared" si="31"/>
        <v>28.8</v>
      </c>
      <c r="T14" s="179">
        <f t="shared" si="32"/>
        <v>2.1000000000000014</v>
      </c>
      <c r="U14" s="192">
        <v>108</v>
      </c>
      <c r="V14" s="195">
        <v>99</v>
      </c>
      <c r="W14" s="180">
        <f t="shared" si="8"/>
        <v>91.66666666666666</v>
      </c>
      <c r="X14" s="149">
        <f t="shared" si="9"/>
        <v>-9</v>
      </c>
      <c r="Y14" s="195">
        <v>1584</v>
      </c>
      <c r="Z14" s="196">
        <v>1837</v>
      </c>
      <c r="AA14" s="180">
        <f t="shared" si="33"/>
        <v>115.97222222222223</v>
      </c>
      <c r="AB14" s="181">
        <f t="shared" si="10"/>
        <v>253</v>
      </c>
      <c r="AC14" s="192">
        <v>691</v>
      </c>
      <c r="AD14" s="197">
        <v>577</v>
      </c>
      <c r="AE14" s="180">
        <v>0</v>
      </c>
      <c r="AF14" s="149">
        <f t="shared" si="12"/>
        <v>-114</v>
      </c>
      <c r="AG14" s="192">
        <v>607</v>
      </c>
      <c r="AH14" s="198">
        <v>988</v>
      </c>
      <c r="AI14" s="179">
        <f t="shared" si="13"/>
        <v>162.76771004942339</v>
      </c>
      <c r="AJ14" s="149">
        <f t="shared" si="14"/>
        <v>381</v>
      </c>
      <c r="AK14" s="192">
        <v>29</v>
      </c>
      <c r="AL14" s="192">
        <v>53</v>
      </c>
      <c r="AM14" s="180">
        <f t="shared" si="15"/>
        <v>182.75862068965517</v>
      </c>
      <c r="AN14" s="149">
        <f t="shared" si="16"/>
        <v>24</v>
      </c>
      <c r="AO14" s="185">
        <f t="shared" si="17"/>
        <v>163</v>
      </c>
      <c r="AP14" s="186">
        <f t="shared" si="18"/>
        <v>103</v>
      </c>
      <c r="AQ14" s="187">
        <f t="shared" si="19"/>
        <v>159</v>
      </c>
      <c r="AR14" s="187">
        <f t="shared" si="20"/>
        <v>158</v>
      </c>
      <c r="AS14" s="199">
        <v>58</v>
      </c>
      <c r="AT14" s="199">
        <v>64</v>
      </c>
      <c r="AU14" s="189">
        <f t="shared" si="34"/>
        <v>110.3</v>
      </c>
      <c r="AV14" s="188">
        <f t="shared" si="21"/>
        <v>6</v>
      </c>
      <c r="AW14" s="200">
        <v>170</v>
      </c>
      <c r="AX14" s="192">
        <v>168</v>
      </c>
      <c r="AY14" s="180">
        <f t="shared" si="22"/>
        <v>98.8</v>
      </c>
      <c r="AZ14" s="149">
        <f t="shared" si="23"/>
        <v>-2</v>
      </c>
      <c r="BA14" s="192">
        <v>385</v>
      </c>
      <c r="BB14" s="192">
        <v>376</v>
      </c>
      <c r="BC14" s="180">
        <f t="shared" si="24"/>
        <v>97.66233766233766</v>
      </c>
      <c r="BD14" s="149">
        <f t="shared" si="25"/>
        <v>-9</v>
      </c>
      <c r="BE14" s="192">
        <v>334</v>
      </c>
      <c r="BF14" s="192">
        <v>339</v>
      </c>
      <c r="BG14" s="180">
        <f t="shared" si="26"/>
        <v>101.49700598802396</v>
      </c>
      <c r="BH14" s="149">
        <f t="shared" si="27"/>
        <v>5</v>
      </c>
      <c r="BI14" s="201">
        <v>2052</v>
      </c>
      <c r="BJ14" s="192">
        <v>2599</v>
      </c>
      <c r="BK14" s="149">
        <f t="shared" si="35"/>
        <v>547</v>
      </c>
      <c r="BL14" s="192">
        <v>21</v>
      </c>
      <c r="BM14" s="192">
        <v>8</v>
      </c>
      <c r="BN14" s="180">
        <f t="shared" si="28"/>
        <v>38.1</v>
      </c>
      <c r="BO14" s="149">
        <f t="shared" si="29"/>
        <v>-13</v>
      </c>
      <c r="BP14" s="192">
        <v>0</v>
      </c>
      <c r="BQ14" s="192">
        <v>3966.19</v>
      </c>
      <c r="BR14" s="204">
        <v>4422.5</v>
      </c>
      <c r="BS14" s="180">
        <f t="shared" si="30"/>
        <v>111.5</v>
      </c>
      <c r="BT14" s="149">
        <f t="shared" si="36"/>
        <v>456.30999999999995</v>
      </c>
      <c r="BU14" s="136"/>
      <c r="BV14" s="136"/>
      <c r="BW14" s="132"/>
      <c r="BX14" s="137"/>
      <c r="BY14" s="136"/>
      <c r="BZ14" s="140"/>
      <c r="CA14" s="132"/>
      <c r="CB14" s="137"/>
      <c r="CC14" s="139"/>
      <c r="CD14" s="139"/>
      <c r="CE14" s="133"/>
    </row>
    <row r="15" spans="1:83" ht="21.75" customHeight="1">
      <c r="A15" s="191" t="s">
        <v>97</v>
      </c>
      <c r="B15" s="192">
        <v>1189</v>
      </c>
      <c r="C15" s="193">
        <v>1179</v>
      </c>
      <c r="D15" s="179">
        <f t="shared" si="0"/>
        <v>99.15895710681245</v>
      </c>
      <c r="E15" s="149">
        <f t="shared" si="1"/>
        <v>-10</v>
      </c>
      <c r="F15" s="192">
        <v>391</v>
      </c>
      <c r="G15" s="192">
        <v>444</v>
      </c>
      <c r="H15" s="179">
        <f t="shared" si="2"/>
        <v>113.55498721227622</v>
      </c>
      <c r="I15" s="149">
        <f t="shared" si="3"/>
        <v>53</v>
      </c>
      <c r="J15" s="192">
        <v>446</v>
      </c>
      <c r="K15" s="192">
        <v>467</v>
      </c>
      <c r="L15" s="179">
        <f t="shared" si="4"/>
        <v>104.7085201793722</v>
      </c>
      <c r="M15" s="149">
        <f t="shared" si="5"/>
        <v>21</v>
      </c>
      <c r="N15" s="192">
        <v>133</v>
      </c>
      <c r="O15" s="192">
        <v>140</v>
      </c>
      <c r="P15" s="179">
        <f t="shared" si="6"/>
        <v>105.26315789473684</v>
      </c>
      <c r="Q15" s="149">
        <f t="shared" si="7"/>
        <v>7</v>
      </c>
      <c r="R15" s="194">
        <f t="shared" si="37"/>
        <v>29.8</v>
      </c>
      <c r="S15" s="194">
        <f t="shared" si="31"/>
        <v>30</v>
      </c>
      <c r="T15" s="179">
        <f t="shared" si="32"/>
        <v>0.1999999999999993</v>
      </c>
      <c r="U15" s="192">
        <v>164</v>
      </c>
      <c r="V15" s="195">
        <v>120</v>
      </c>
      <c r="W15" s="180">
        <f t="shared" si="8"/>
        <v>73.17073170731707</v>
      </c>
      <c r="X15" s="149">
        <f t="shared" si="9"/>
        <v>-44</v>
      </c>
      <c r="Y15" s="195">
        <v>2105</v>
      </c>
      <c r="Z15" s="196">
        <v>2804</v>
      </c>
      <c r="AA15" s="180">
        <f t="shared" si="33"/>
        <v>133.20665083135393</v>
      </c>
      <c r="AB15" s="181">
        <f t="shared" si="10"/>
        <v>699</v>
      </c>
      <c r="AC15" s="192">
        <v>1088</v>
      </c>
      <c r="AD15" s="197">
        <v>1100</v>
      </c>
      <c r="AE15" s="180">
        <f t="shared" si="11"/>
        <v>101.10294117647058</v>
      </c>
      <c r="AF15" s="149">
        <f t="shared" si="12"/>
        <v>12</v>
      </c>
      <c r="AG15" s="192">
        <v>571</v>
      </c>
      <c r="AH15" s="198">
        <v>749</v>
      </c>
      <c r="AI15" s="179">
        <f t="shared" si="13"/>
        <v>131.17338003502627</v>
      </c>
      <c r="AJ15" s="149">
        <f t="shared" si="14"/>
        <v>178</v>
      </c>
      <c r="AK15" s="192">
        <v>91</v>
      </c>
      <c r="AL15" s="192">
        <v>126</v>
      </c>
      <c r="AM15" s="180">
        <f t="shared" si="15"/>
        <v>138.46153846153845</v>
      </c>
      <c r="AN15" s="149">
        <f t="shared" si="16"/>
        <v>35</v>
      </c>
      <c r="AO15" s="185">
        <f t="shared" si="17"/>
        <v>269</v>
      </c>
      <c r="AP15" s="186">
        <f t="shared" si="18"/>
        <v>210</v>
      </c>
      <c r="AQ15" s="187">
        <f t="shared" si="19"/>
        <v>313</v>
      </c>
      <c r="AR15" s="187">
        <f t="shared" si="20"/>
        <v>327</v>
      </c>
      <c r="AS15" s="199">
        <v>138</v>
      </c>
      <c r="AT15" s="199">
        <v>142</v>
      </c>
      <c r="AU15" s="189">
        <f t="shared" si="34"/>
        <v>102.9</v>
      </c>
      <c r="AV15" s="188">
        <f t="shared" si="21"/>
        <v>4</v>
      </c>
      <c r="AW15" s="200">
        <v>474</v>
      </c>
      <c r="AX15" s="192">
        <v>483</v>
      </c>
      <c r="AY15" s="180">
        <f t="shared" si="22"/>
        <v>101.9</v>
      </c>
      <c r="AZ15" s="149">
        <f t="shared" si="23"/>
        <v>9</v>
      </c>
      <c r="BA15" s="192">
        <v>607</v>
      </c>
      <c r="BB15" s="192">
        <v>642</v>
      </c>
      <c r="BC15" s="180">
        <f t="shared" si="24"/>
        <v>105.76606260296539</v>
      </c>
      <c r="BD15" s="149">
        <f t="shared" si="25"/>
        <v>35</v>
      </c>
      <c r="BE15" s="192">
        <v>520</v>
      </c>
      <c r="BF15" s="192">
        <v>539</v>
      </c>
      <c r="BG15" s="180">
        <f t="shared" si="26"/>
        <v>103.65384615384616</v>
      </c>
      <c r="BH15" s="149">
        <f t="shared" si="27"/>
        <v>19</v>
      </c>
      <c r="BI15" s="201">
        <v>2204</v>
      </c>
      <c r="BJ15" s="192">
        <v>2785</v>
      </c>
      <c r="BK15" s="149">
        <f t="shared" si="35"/>
        <v>581</v>
      </c>
      <c r="BL15" s="192">
        <v>54</v>
      </c>
      <c r="BM15" s="192">
        <v>33</v>
      </c>
      <c r="BN15" s="180">
        <f t="shared" si="28"/>
        <v>61.1</v>
      </c>
      <c r="BO15" s="149">
        <f t="shared" si="29"/>
        <v>-21</v>
      </c>
      <c r="BP15" s="192">
        <v>29</v>
      </c>
      <c r="BQ15" s="192">
        <v>4104.35</v>
      </c>
      <c r="BR15" s="204">
        <v>5094.39</v>
      </c>
      <c r="BS15" s="180">
        <f t="shared" si="30"/>
        <v>124.1</v>
      </c>
      <c r="BT15" s="149">
        <f t="shared" si="36"/>
        <v>990.04</v>
      </c>
      <c r="BU15" s="136"/>
      <c r="BV15" s="136"/>
      <c r="BW15" s="132"/>
      <c r="BX15" s="137"/>
      <c r="BY15" s="136"/>
      <c r="BZ15" s="140"/>
      <c r="CA15" s="132"/>
      <c r="CB15" s="137"/>
      <c r="CC15" s="139"/>
      <c r="CD15" s="139"/>
      <c r="CE15" s="133"/>
    </row>
    <row r="16" spans="1:83" ht="21.75" customHeight="1">
      <c r="A16" s="191" t="s">
        <v>98</v>
      </c>
      <c r="B16" s="192">
        <v>517</v>
      </c>
      <c r="C16" s="193">
        <v>499</v>
      </c>
      <c r="D16" s="179">
        <f t="shared" si="0"/>
        <v>96.5183752417795</v>
      </c>
      <c r="E16" s="149">
        <f t="shared" si="1"/>
        <v>-18</v>
      </c>
      <c r="F16" s="192">
        <v>244</v>
      </c>
      <c r="G16" s="192">
        <v>188</v>
      </c>
      <c r="H16" s="179">
        <f t="shared" si="2"/>
        <v>77.04918032786885</v>
      </c>
      <c r="I16" s="149">
        <f t="shared" si="3"/>
        <v>-56</v>
      </c>
      <c r="J16" s="192">
        <v>210</v>
      </c>
      <c r="K16" s="192">
        <v>213</v>
      </c>
      <c r="L16" s="179">
        <f t="shared" si="4"/>
        <v>101.42857142857142</v>
      </c>
      <c r="M16" s="149">
        <f t="shared" si="5"/>
        <v>3</v>
      </c>
      <c r="N16" s="192">
        <v>18</v>
      </c>
      <c r="O16" s="192">
        <v>35</v>
      </c>
      <c r="P16" s="179">
        <f t="shared" si="6"/>
        <v>194.44444444444443</v>
      </c>
      <c r="Q16" s="149">
        <f t="shared" si="7"/>
        <v>17</v>
      </c>
      <c r="R16" s="194">
        <f t="shared" si="37"/>
        <v>8.6</v>
      </c>
      <c r="S16" s="194">
        <f t="shared" si="31"/>
        <v>16.4</v>
      </c>
      <c r="T16" s="179">
        <f t="shared" si="32"/>
        <v>7.799999999999999</v>
      </c>
      <c r="U16" s="192">
        <v>140</v>
      </c>
      <c r="V16" s="195">
        <v>117</v>
      </c>
      <c r="W16" s="180">
        <f t="shared" si="8"/>
        <v>83.57142857142857</v>
      </c>
      <c r="X16" s="149">
        <f t="shared" si="9"/>
        <v>-23</v>
      </c>
      <c r="Y16" s="195">
        <v>954</v>
      </c>
      <c r="Z16" s="196">
        <v>2042</v>
      </c>
      <c r="AA16" s="180">
        <f t="shared" si="33"/>
        <v>214.0461215932914</v>
      </c>
      <c r="AB16" s="181">
        <f t="shared" si="10"/>
        <v>1088</v>
      </c>
      <c r="AC16" s="192">
        <v>490</v>
      </c>
      <c r="AD16" s="197">
        <v>471</v>
      </c>
      <c r="AE16" s="180">
        <v>0</v>
      </c>
      <c r="AF16" s="149">
        <f t="shared" si="12"/>
        <v>-19</v>
      </c>
      <c r="AG16" s="192">
        <v>353</v>
      </c>
      <c r="AH16" s="198">
        <v>1184</v>
      </c>
      <c r="AI16" s="179">
        <f t="shared" si="13"/>
        <v>335.41076487252127</v>
      </c>
      <c r="AJ16" s="149">
        <f t="shared" si="14"/>
        <v>831</v>
      </c>
      <c r="AK16" s="192">
        <v>64</v>
      </c>
      <c r="AL16" s="192">
        <v>104</v>
      </c>
      <c r="AM16" s="180">
        <f t="shared" si="15"/>
        <v>162.5</v>
      </c>
      <c r="AN16" s="149">
        <f t="shared" si="16"/>
        <v>40</v>
      </c>
      <c r="AO16" s="185">
        <f t="shared" si="17"/>
        <v>64</v>
      </c>
      <c r="AP16" s="186">
        <f t="shared" si="18"/>
        <v>92</v>
      </c>
      <c r="AQ16" s="187">
        <f t="shared" si="19"/>
        <v>192</v>
      </c>
      <c r="AR16" s="187">
        <f t="shared" si="20"/>
        <v>178</v>
      </c>
      <c r="AS16" s="199">
        <v>57</v>
      </c>
      <c r="AT16" s="199">
        <v>69</v>
      </c>
      <c r="AU16" s="189">
        <f t="shared" si="34"/>
        <v>121.1</v>
      </c>
      <c r="AV16" s="188">
        <f t="shared" si="21"/>
        <v>12</v>
      </c>
      <c r="AW16" s="200">
        <v>259</v>
      </c>
      <c r="AX16" s="192">
        <v>253</v>
      </c>
      <c r="AY16" s="180">
        <f t="shared" si="22"/>
        <v>97.7</v>
      </c>
      <c r="AZ16" s="149">
        <f t="shared" si="23"/>
        <v>-6</v>
      </c>
      <c r="BA16" s="192">
        <v>261</v>
      </c>
      <c r="BB16" s="192">
        <v>229</v>
      </c>
      <c r="BC16" s="180">
        <f t="shared" si="24"/>
        <v>87.73946360153256</v>
      </c>
      <c r="BD16" s="149">
        <f t="shared" si="25"/>
        <v>-32</v>
      </c>
      <c r="BE16" s="192">
        <v>224</v>
      </c>
      <c r="BF16" s="192">
        <v>196</v>
      </c>
      <c r="BG16" s="180">
        <f t="shared" si="26"/>
        <v>87.5</v>
      </c>
      <c r="BH16" s="149">
        <f t="shared" si="27"/>
        <v>-28</v>
      </c>
      <c r="BI16" s="201">
        <v>2348</v>
      </c>
      <c r="BJ16" s="192">
        <v>2928</v>
      </c>
      <c r="BK16" s="149">
        <f t="shared" si="35"/>
        <v>580</v>
      </c>
      <c r="BL16" s="192">
        <v>52</v>
      </c>
      <c r="BM16" s="192">
        <v>37</v>
      </c>
      <c r="BN16" s="180">
        <f t="shared" si="28"/>
        <v>71.2</v>
      </c>
      <c r="BO16" s="149">
        <f t="shared" si="29"/>
        <v>-15</v>
      </c>
      <c r="BP16" s="192">
        <v>0</v>
      </c>
      <c r="BQ16" s="192">
        <v>3950.27</v>
      </c>
      <c r="BR16" s="204">
        <v>4359.51</v>
      </c>
      <c r="BS16" s="180">
        <f t="shared" si="30"/>
        <v>110.4</v>
      </c>
      <c r="BT16" s="149">
        <f t="shared" si="36"/>
        <v>409.24000000000024</v>
      </c>
      <c r="BU16" s="136"/>
      <c r="BV16" s="136"/>
      <c r="BW16" s="132"/>
      <c r="BX16" s="137"/>
      <c r="BY16" s="136"/>
      <c r="BZ16" s="140"/>
      <c r="CA16" s="132"/>
      <c r="CB16" s="137"/>
      <c r="CC16" s="139"/>
      <c r="CD16" s="139"/>
      <c r="CE16" s="133"/>
    </row>
    <row r="17" spans="1:83" ht="21.75" customHeight="1">
      <c r="A17" s="191" t="s">
        <v>99</v>
      </c>
      <c r="B17" s="192">
        <v>874</v>
      </c>
      <c r="C17" s="193">
        <v>741</v>
      </c>
      <c r="D17" s="179">
        <f t="shared" si="0"/>
        <v>84.78260869565217</v>
      </c>
      <c r="E17" s="149">
        <f t="shared" si="1"/>
        <v>-133</v>
      </c>
      <c r="F17" s="192">
        <v>356</v>
      </c>
      <c r="G17" s="192">
        <v>364</v>
      </c>
      <c r="H17" s="179">
        <f t="shared" si="2"/>
        <v>102.24719101123596</v>
      </c>
      <c r="I17" s="149">
        <f t="shared" si="3"/>
        <v>8</v>
      </c>
      <c r="J17" s="192">
        <v>254</v>
      </c>
      <c r="K17" s="192">
        <v>224</v>
      </c>
      <c r="L17" s="179">
        <f t="shared" si="4"/>
        <v>88.18897637795276</v>
      </c>
      <c r="M17" s="149">
        <f t="shared" si="5"/>
        <v>-30</v>
      </c>
      <c r="N17" s="192">
        <v>168</v>
      </c>
      <c r="O17" s="192">
        <v>148</v>
      </c>
      <c r="P17" s="179">
        <f t="shared" si="6"/>
        <v>88.09523809523809</v>
      </c>
      <c r="Q17" s="149">
        <f t="shared" si="7"/>
        <v>-20</v>
      </c>
      <c r="R17" s="194">
        <f t="shared" si="37"/>
        <v>66.1</v>
      </c>
      <c r="S17" s="194">
        <f t="shared" si="31"/>
        <v>66.1</v>
      </c>
      <c r="T17" s="179">
        <f t="shared" si="32"/>
        <v>0</v>
      </c>
      <c r="U17" s="192">
        <v>36</v>
      </c>
      <c r="V17" s="195">
        <v>37</v>
      </c>
      <c r="W17" s="180">
        <f t="shared" si="8"/>
        <v>102.77777777777777</v>
      </c>
      <c r="X17" s="149">
        <f t="shared" si="9"/>
        <v>1</v>
      </c>
      <c r="Y17" s="195">
        <v>1988</v>
      </c>
      <c r="Z17" s="196">
        <v>2322</v>
      </c>
      <c r="AA17" s="180">
        <f t="shared" si="33"/>
        <v>116.80080482897384</v>
      </c>
      <c r="AB17" s="181">
        <f t="shared" si="10"/>
        <v>334</v>
      </c>
      <c r="AC17" s="192">
        <v>785</v>
      </c>
      <c r="AD17" s="197">
        <v>666</v>
      </c>
      <c r="AE17" s="180">
        <f t="shared" si="11"/>
        <v>84.8407643312102</v>
      </c>
      <c r="AF17" s="149">
        <f t="shared" si="12"/>
        <v>-119</v>
      </c>
      <c r="AG17" s="192">
        <v>639</v>
      </c>
      <c r="AH17" s="198">
        <v>1184</v>
      </c>
      <c r="AI17" s="179">
        <f t="shared" si="13"/>
        <v>185.28951486697966</v>
      </c>
      <c r="AJ17" s="149">
        <f t="shared" si="14"/>
        <v>545</v>
      </c>
      <c r="AK17" s="192">
        <v>37</v>
      </c>
      <c r="AL17" s="192">
        <v>43</v>
      </c>
      <c r="AM17" s="180">
        <f t="shared" si="15"/>
        <v>116.21621621621621</v>
      </c>
      <c r="AN17" s="149">
        <f t="shared" si="16"/>
        <v>6</v>
      </c>
      <c r="AO17" s="185">
        <f t="shared" si="17"/>
        <v>265</v>
      </c>
      <c r="AP17" s="186">
        <f t="shared" si="18"/>
        <v>180</v>
      </c>
      <c r="AQ17" s="187">
        <f t="shared" si="19"/>
        <v>86</v>
      </c>
      <c r="AR17" s="187">
        <f t="shared" si="20"/>
        <v>76</v>
      </c>
      <c r="AS17" s="199">
        <v>56</v>
      </c>
      <c r="AT17" s="199">
        <v>79</v>
      </c>
      <c r="AU17" s="189">
        <f t="shared" si="34"/>
        <v>141.1</v>
      </c>
      <c r="AV17" s="188">
        <f t="shared" si="21"/>
        <v>23</v>
      </c>
      <c r="AW17" s="200">
        <v>232</v>
      </c>
      <c r="AX17" s="192">
        <v>184</v>
      </c>
      <c r="AY17" s="180">
        <f t="shared" si="22"/>
        <v>79.3</v>
      </c>
      <c r="AZ17" s="149">
        <f t="shared" si="23"/>
        <v>-48</v>
      </c>
      <c r="BA17" s="192">
        <v>523</v>
      </c>
      <c r="BB17" s="192">
        <v>485</v>
      </c>
      <c r="BC17" s="180">
        <f t="shared" si="24"/>
        <v>92.73422562141491</v>
      </c>
      <c r="BD17" s="149">
        <f t="shared" si="25"/>
        <v>-38</v>
      </c>
      <c r="BE17" s="192">
        <v>456</v>
      </c>
      <c r="BF17" s="192">
        <v>428</v>
      </c>
      <c r="BG17" s="180">
        <f t="shared" si="26"/>
        <v>93.85964912280701</v>
      </c>
      <c r="BH17" s="149">
        <f t="shared" si="27"/>
        <v>-28</v>
      </c>
      <c r="BI17" s="201">
        <v>1543</v>
      </c>
      <c r="BJ17" s="192">
        <v>1988</v>
      </c>
      <c r="BK17" s="149">
        <f t="shared" si="35"/>
        <v>445</v>
      </c>
      <c r="BL17" s="192">
        <v>13</v>
      </c>
      <c r="BM17" s="192">
        <v>24</v>
      </c>
      <c r="BN17" s="180">
        <f t="shared" si="28"/>
        <v>184.6</v>
      </c>
      <c r="BO17" s="149">
        <f t="shared" si="29"/>
        <v>11</v>
      </c>
      <c r="BP17" s="192">
        <v>0</v>
      </c>
      <c r="BQ17" s="192">
        <v>4705.62</v>
      </c>
      <c r="BR17" s="204">
        <v>4400.83</v>
      </c>
      <c r="BS17" s="180">
        <f t="shared" si="30"/>
        <v>93.5</v>
      </c>
      <c r="BT17" s="149">
        <f t="shared" si="36"/>
        <v>-304.78999999999996</v>
      </c>
      <c r="BU17" s="136"/>
      <c r="BV17" s="136"/>
      <c r="BW17" s="132"/>
      <c r="BX17" s="137"/>
      <c r="BY17" s="136"/>
      <c r="BZ17" s="140"/>
      <c r="CA17" s="132"/>
      <c r="CB17" s="137"/>
      <c r="CC17" s="139"/>
      <c r="CD17" s="139"/>
      <c r="CE17" s="133"/>
    </row>
    <row r="18" spans="1:83" ht="21.75" customHeight="1">
      <c r="A18" s="191" t="s">
        <v>100</v>
      </c>
      <c r="B18" s="192">
        <v>818</v>
      </c>
      <c r="C18" s="193">
        <v>871</v>
      </c>
      <c r="D18" s="179">
        <f t="shared" si="0"/>
        <v>106.47921760391199</v>
      </c>
      <c r="E18" s="149">
        <f t="shared" si="1"/>
        <v>53</v>
      </c>
      <c r="F18" s="192">
        <v>340</v>
      </c>
      <c r="G18" s="192">
        <v>331</v>
      </c>
      <c r="H18" s="179">
        <f t="shared" si="2"/>
        <v>97.35294117647058</v>
      </c>
      <c r="I18" s="149">
        <f t="shared" si="3"/>
        <v>-9</v>
      </c>
      <c r="J18" s="192">
        <v>474</v>
      </c>
      <c r="K18" s="192">
        <v>346</v>
      </c>
      <c r="L18" s="179">
        <f t="shared" si="4"/>
        <v>72.9957805907173</v>
      </c>
      <c r="M18" s="149">
        <f t="shared" si="5"/>
        <v>-128</v>
      </c>
      <c r="N18" s="192">
        <v>220</v>
      </c>
      <c r="O18" s="192">
        <v>164</v>
      </c>
      <c r="P18" s="179">
        <f t="shared" si="6"/>
        <v>74.54545454545455</v>
      </c>
      <c r="Q18" s="149">
        <f t="shared" si="7"/>
        <v>-56</v>
      </c>
      <c r="R18" s="194">
        <f t="shared" si="37"/>
        <v>46.4</v>
      </c>
      <c r="S18" s="194">
        <f t="shared" si="31"/>
        <v>47.4</v>
      </c>
      <c r="T18" s="179">
        <f t="shared" si="32"/>
        <v>1</v>
      </c>
      <c r="U18" s="192">
        <v>159</v>
      </c>
      <c r="V18" s="195">
        <v>88</v>
      </c>
      <c r="W18" s="180">
        <f t="shared" si="8"/>
        <v>55.34591194968554</v>
      </c>
      <c r="X18" s="149">
        <f t="shared" si="9"/>
        <v>-71</v>
      </c>
      <c r="Y18" s="195">
        <v>2286</v>
      </c>
      <c r="Z18" s="196">
        <v>2801</v>
      </c>
      <c r="AA18" s="180">
        <f t="shared" si="33"/>
        <v>122.52843394575679</v>
      </c>
      <c r="AB18" s="181">
        <f t="shared" si="10"/>
        <v>515</v>
      </c>
      <c r="AC18" s="192">
        <v>789</v>
      </c>
      <c r="AD18" s="197">
        <v>846</v>
      </c>
      <c r="AE18" s="180">
        <v>0</v>
      </c>
      <c r="AF18" s="149">
        <f t="shared" si="12"/>
        <v>57</v>
      </c>
      <c r="AG18" s="192">
        <v>563</v>
      </c>
      <c r="AH18" s="198">
        <v>924</v>
      </c>
      <c r="AI18" s="179">
        <f t="shared" si="13"/>
        <v>164.12078152753108</v>
      </c>
      <c r="AJ18" s="149">
        <f t="shared" si="14"/>
        <v>361</v>
      </c>
      <c r="AK18" s="192">
        <v>34</v>
      </c>
      <c r="AL18" s="192">
        <v>60</v>
      </c>
      <c r="AM18" s="180">
        <f t="shared" si="15"/>
        <v>176.47058823529412</v>
      </c>
      <c r="AN18" s="149">
        <f t="shared" si="16"/>
        <v>26</v>
      </c>
      <c r="AO18" s="185">
        <f t="shared" si="17"/>
        <v>130</v>
      </c>
      <c r="AP18" s="186">
        <f t="shared" si="18"/>
        <v>163</v>
      </c>
      <c r="AQ18" s="187">
        <f t="shared" si="19"/>
        <v>254</v>
      </c>
      <c r="AR18" s="187">
        <f t="shared" si="20"/>
        <v>182</v>
      </c>
      <c r="AS18" s="199">
        <v>67</v>
      </c>
      <c r="AT18" s="199">
        <v>79</v>
      </c>
      <c r="AU18" s="189">
        <f t="shared" si="34"/>
        <v>117.9</v>
      </c>
      <c r="AV18" s="188">
        <f t="shared" si="21"/>
        <v>12</v>
      </c>
      <c r="AW18" s="200">
        <v>437</v>
      </c>
      <c r="AX18" s="192">
        <v>370</v>
      </c>
      <c r="AY18" s="180">
        <f t="shared" si="22"/>
        <v>84.7</v>
      </c>
      <c r="AZ18" s="149">
        <f t="shared" si="23"/>
        <v>-67</v>
      </c>
      <c r="BA18" s="192">
        <v>434</v>
      </c>
      <c r="BB18" s="192">
        <v>526</v>
      </c>
      <c r="BC18" s="180">
        <f t="shared" si="24"/>
        <v>121.19815668202764</v>
      </c>
      <c r="BD18" s="149">
        <f t="shared" si="25"/>
        <v>92</v>
      </c>
      <c r="BE18" s="192">
        <v>399</v>
      </c>
      <c r="BF18" s="192">
        <v>495</v>
      </c>
      <c r="BG18" s="180">
        <f t="shared" si="26"/>
        <v>124.06015037593986</v>
      </c>
      <c r="BH18" s="149">
        <f t="shared" si="27"/>
        <v>96</v>
      </c>
      <c r="BI18" s="201">
        <v>2384</v>
      </c>
      <c r="BJ18" s="192">
        <v>2946</v>
      </c>
      <c r="BK18" s="149">
        <f t="shared" si="35"/>
        <v>562</v>
      </c>
      <c r="BL18" s="192">
        <v>17</v>
      </c>
      <c r="BM18" s="192">
        <v>16</v>
      </c>
      <c r="BN18" s="180">
        <f t="shared" si="28"/>
        <v>94.1</v>
      </c>
      <c r="BO18" s="149">
        <f t="shared" si="29"/>
        <v>-1</v>
      </c>
      <c r="BP18" s="192">
        <v>0</v>
      </c>
      <c r="BQ18" s="192">
        <v>4438</v>
      </c>
      <c r="BR18" s="204">
        <v>4927.88</v>
      </c>
      <c r="BS18" s="180">
        <f t="shared" si="30"/>
        <v>111</v>
      </c>
      <c r="BT18" s="149">
        <f t="shared" si="36"/>
        <v>489.8800000000001</v>
      </c>
      <c r="BU18" s="136"/>
      <c r="BV18" s="136"/>
      <c r="BW18" s="132"/>
      <c r="BX18" s="137"/>
      <c r="BY18" s="136"/>
      <c r="BZ18" s="140"/>
      <c r="CA18" s="132"/>
      <c r="CB18" s="137"/>
      <c r="CC18" s="139"/>
      <c r="CD18" s="139"/>
      <c r="CE18" s="133"/>
    </row>
    <row r="19" spans="1:83" ht="21.75" customHeight="1">
      <c r="A19" s="191" t="s">
        <v>101</v>
      </c>
      <c r="B19" s="192">
        <v>798</v>
      </c>
      <c r="C19" s="193">
        <v>766</v>
      </c>
      <c r="D19" s="179">
        <f t="shared" si="0"/>
        <v>95.98997493734336</v>
      </c>
      <c r="E19" s="149">
        <f t="shared" si="1"/>
        <v>-32</v>
      </c>
      <c r="F19" s="192">
        <v>372</v>
      </c>
      <c r="G19" s="192">
        <v>333</v>
      </c>
      <c r="H19" s="179">
        <f t="shared" si="2"/>
        <v>89.51612903225806</v>
      </c>
      <c r="I19" s="149">
        <f t="shared" si="3"/>
        <v>-39</v>
      </c>
      <c r="J19" s="192">
        <v>328</v>
      </c>
      <c r="K19" s="192">
        <v>429</v>
      </c>
      <c r="L19" s="179">
        <f t="shared" si="4"/>
        <v>130.79268292682926</v>
      </c>
      <c r="M19" s="149">
        <f t="shared" si="5"/>
        <v>101</v>
      </c>
      <c r="N19" s="192">
        <v>182</v>
      </c>
      <c r="O19" s="192">
        <v>312</v>
      </c>
      <c r="P19" s="179">
        <f t="shared" si="6"/>
        <v>171.42857142857142</v>
      </c>
      <c r="Q19" s="149">
        <f t="shared" si="7"/>
        <v>130</v>
      </c>
      <c r="R19" s="194">
        <f t="shared" si="37"/>
        <v>55.5</v>
      </c>
      <c r="S19" s="194">
        <f t="shared" si="31"/>
        <v>72.7</v>
      </c>
      <c r="T19" s="179">
        <f t="shared" si="32"/>
        <v>17.200000000000003</v>
      </c>
      <c r="U19" s="192">
        <v>111</v>
      </c>
      <c r="V19" s="195">
        <v>76</v>
      </c>
      <c r="W19" s="180">
        <f t="shared" si="8"/>
        <v>68.46846846846847</v>
      </c>
      <c r="X19" s="149">
        <f t="shared" si="9"/>
        <v>-35</v>
      </c>
      <c r="Y19" s="195">
        <v>2558</v>
      </c>
      <c r="Z19" s="196">
        <v>2525</v>
      </c>
      <c r="AA19" s="180">
        <f t="shared" si="33"/>
        <v>98.7099296325254</v>
      </c>
      <c r="AB19" s="181">
        <f t="shared" si="10"/>
        <v>-33</v>
      </c>
      <c r="AC19" s="192">
        <v>757</v>
      </c>
      <c r="AD19" s="197">
        <v>723</v>
      </c>
      <c r="AE19" s="180">
        <f t="shared" si="11"/>
        <v>95.50858652575957</v>
      </c>
      <c r="AF19" s="149">
        <f t="shared" si="12"/>
        <v>-34</v>
      </c>
      <c r="AG19" s="192">
        <v>549</v>
      </c>
      <c r="AH19" s="198">
        <v>709</v>
      </c>
      <c r="AI19" s="179">
        <f t="shared" si="13"/>
        <v>129.14389799635703</v>
      </c>
      <c r="AJ19" s="149">
        <f t="shared" si="14"/>
        <v>160</v>
      </c>
      <c r="AK19" s="192">
        <v>108</v>
      </c>
      <c r="AL19" s="192">
        <v>71</v>
      </c>
      <c r="AM19" s="180">
        <f t="shared" si="15"/>
        <v>65.74074074074075</v>
      </c>
      <c r="AN19" s="149">
        <f t="shared" si="16"/>
        <v>-37</v>
      </c>
      <c r="AO19" s="185">
        <f t="shared" si="17"/>
        <v>164</v>
      </c>
      <c r="AP19" s="186">
        <f t="shared" si="18"/>
        <v>151</v>
      </c>
      <c r="AQ19" s="187">
        <f t="shared" si="19"/>
        <v>146</v>
      </c>
      <c r="AR19" s="187">
        <f t="shared" si="20"/>
        <v>117</v>
      </c>
      <c r="AS19" s="199">
        <v>126</v>
      </c>
      <c r="AT19" s="199">
        <v>193</v>
      </c>
      <c r="AU19" s="189">
        <f t="shared" si="34"/>
        <v>153.2</v>
      </c>
      <c r="AV19" s="188">
        <f t="shared" si="21"/>
        <v>67</v>
      </c>
      <c r="AW19" s="200">
        <v>389</v>
      </c>
      <c r="AX19" s="192">
        <v>498</v>
      </c>
      <c r="AY19" s="180">
        <f t="shared" si="22"/>
        <v>128</v>
      </c>
      <c r="AZ19" s="149">
        <f t="shared" si="23"/>
        <v>109</v>
      </c>
      <c r="BA19" s="192">
        <v>488</v>
      </c>
      <c r="BB19" s="192">
        <v>498</v>
      </c>
      <c r="BC19" s="180">
        <f t="shared" si="24"/>
        <v>102.04918032786885</v>
      </c>
      <c r="BD19" s="149">
        <f t="shared" si="25"/>
        <v>10</v>
      </c>
      <c r="BE19" s="192">
        <v>429</v>
      </c>
      <c r="BF19" s="192">
        <v>431</v>
      </c>
      <c r="BG19" s="180">
        <f t="shared" si="26"/>
        <v>100.46620046620048</v>
      </c>
      <c r="BH19" s="149">
        <f t="shared" si="27"/>
        <v>2</v>
      </c>
      <c r="BI19" s="201">
        <v>1959</v>
      </c>
      <c r="BJ19" s="192">
        <v>2433</v>
      </c>
      <c r="BK19" s="149">
        <f t="shared" si="35"/>
        <v>474</v>
      </c>
      <c r="BL19" s="192">
        <v>70</v>
      </c>
      <c r="BM19" s="192">
        <v>70</v>
      </c>
      <c r="BN19" s="180">
        <f t="shared" si="28"/>
        <v>100</v>
      </c>
      <c r="BO19" s="149">
        <f t="shared" si="29"/>
        <v>0</v>
      </c>
      <c r="BP19" s="192">
        <v>6</v>
      </c>
      <c r="BQ19" s="192">
        <v>3884.1</v>
      </c>
      <c r="BR19" s="204">
        <v>4998.79</v>
      </c>
      <c r="BS19" s="180">
        <f t="shared" si="30"/>
        <v>128.7</v>
      </c>
      <c r="BT19" s="149">
        <f t="shared" si="36"/>
        <v>1114.69</v>
      </c>
      <c r="BU19" s="136"/>
      <c r="BV19" s="136"/>
      <c r="BW19" s="132"/>
      <c r="BX19" s="137"/>
      <c r="BY19" s="136"/>
      <c r="BZ19" s="140"/>
      <c r="CA19" s="132"/>
      <c r="CB19" s="137"/>
      <c r="CC19" s="139"/>
      <c r="CD19" s="139"/>
      <c r="CE19" s="133"/>
    </row>
    <row r="20" spans="1:83" ht="21.75" customHeight="1">
      <c r="A20" s="191" t="s">
        <v>102</v>
      </c>
      <c r="B20" s="192">
        <v>724</v>
      </c>
      <c r="C20" s="193">
        <v>599</v>
      </c>
      <c r="D20" s="179">
        <f t="shared" si="0"/>
        <v>82.73480662983425</v>
      </c>
      <c r="E20" s="149">
        <f t="shared" si="1"/>
        <v>-125</v>
      </c>
      <c r="F20" s="192">
        <v>311</v>
      </c>
      <c r="G20" s="192">
        <v>306</v>
      </c>
      <c r="H20" s="179">
        <f t="shared" si="2"/>
        <v>98.39228295819936</v>
      </c>
      <c r="I20" s="149">
        <f t="shared" si="3"/>
        <v>-5</v>
      </c>
      <c r="J20" s="192">
        <v>226</v>
      </c>
      <c r="K20" s="192">
        <v>230</v>
      </c>
      <c r="L20" s="179">
        <f t="shared" si="4"/>
        <v>101.76991150442478</v>
      </c>
      <c r="M20" s="149">
        <f t="shared" si="5"/>
        <v>4</v>
      </c>
      <c r="N20" s="192">
        <v>106</v>
      </c>
      <c r="O20" s="192">
        <v>127</v>
      </c>
      <c r="P20" s="179">
        <f t="shared" si="6"/>
        <v>119.81132075471699</v>
      </c>
      <c r="Q20" s="149">
        <f t="shared" si="7"/>
        <v>21</v>
      </c>
      <c r="R20" s="194">
        <f t="shared" si="37"/>
        <v>46.9</v>
      </c>
      <c r="S20" s="194">
        <f t="shared" si="31"/>
        <v>55.2</v>
      </c>
      <c r="T20" s="179">
        <f t="shared" si="32"/>
        <v>8.300000000000004</v>
      </c>
      <c r="U20" s="192">
        <v>81</v>
      </c>
      <c r="V20" s="195">
        <v>61</v>
      </c>
      <c r="W20" s="180">
        <f t="shared" si="8"/>
        <v>75.30864197530865</v>
      </c>
      <c r="X20" s="149">
        <f t="shared" si="9"/>
        <v>-20</v>
      </c>
      <c r="Y20" s="195">
        <v>1827</v>
      </c>
      <c r="Z20" s="196">
        <v>2540</v>
      </c>
      <c r="AA20" s="180">
        <f t="shared" si="33"/>
        <v>139.02572523262177</v>
      </c>
      <c r="AB20" s="181">
        <f t="shared" si="10"/>
        <v>713</v>
      </c>
      <c r="AC20" s="192">
        <v>673</v>
      </c>
      <c r="AD20" s="197">
        <v>558</v>
      </c>
      <c r="AE20" s="180">
        <f t="shared" si="11"/>
        <v>82.91233283803864</v>
      </c>
      <c r="AF20" s="149">
        <f t="shared" si="12"/>
        <v>-115</v>
      </c>
      <c r="AG20" s="192">
        <v>568</v>
      </c>
      <c r="AH20" s="198">
        <v>845</v>
      </c>
      <c r="AI20" s="179">
        <f t="shared" si="13"/>
        <v>148.76760563380282</v>
      </c>
      <c r="AJ20" s="149">
        <f t="shared" si="14"/>
        <v>277</v>
      </c>
      <c r="AK20" s="192">
        <v>68</v>
      </c>
      <c r="AL20" s="192">
        <v>75</v>
      </c>
      <c r="AM20" s="180">
        <f t="shared" si="15"/>
        <v>110.29411764705883</v>
      </c>
      <c r="AN20" s="149">
        <f t="shared" si="16"/>
        <v>7</v>
      </c>
      <c r="AO20" s="185">
        <f t="shared" si="17"/>
        <v>196</v>
      </c>
      <c r="AP20" s="186">
        <f t="shared" si="18"/>
        <v>114</v>
      </c>
      <c r="AQ20" s="187">
        <f t="shared" si="19"/>
        <v>120</v>
      </c>
      <c r="AR20" s="187">
        <f t="shared" si="20"/>
        <v>103</v>
      </c>
      <c r="AS20" s="199">
        <v>87</v>
      </c>
      <c r="AT20" s="199">
        <v>81</v>
      </c>
      <c r="AU20" s="189">
        <f t="shared" si="34"/>
        <v>93.1</v>
      </c>
      <c r="AV20" s="188">
        <f t="shared" si="21"/>
        <v>-6</v>
      </c>
      <c r="AW20" s="200">
        <v>269</v>
      </c>
      <c r="AX20" s="192">
        <v>291</v>
      </c>
      <c r="AY20" s="180">
        <f t="shared" si="22"/>
        <v>108.2</v>
      </c>
      <c r="AZ20" s="149">
        <f t="shared" si="23"/>
        <v>22</v>
      </c>
      <c r="BA20" s="192">
        <v>408</v>
      </c>
      <c r="BB20" s="192">
        <v>382</v>
      </c>
      <c r="BC20" s="180">
        <f t="shared" si="24"/>
        <v>93.62745098039215</v>
      </c>
      <c r="BD20" s="149">
        <f t="shared" si="25"/>
        <v>-26</v>
      </c>
      <c r="BE20" s="192">
        <v>339</v>
      </c>
      <c r="BF20" s="192">
        <v>321</v>
      </c>
      <c r="BG20" s="180">
        <f t="shared" si="26"/>
        <v>94.69026548672566</v>
      </c>
      <c r="BH20" s="149">
        <f t="shared" si="27"/>
        <v>-18</v>
      </c>
      <c r="BI20" s="201">
        <v>1579</v>
      </c>
      <c r="BJ20" s="192">
        <v>2320</v>
      </c>
      <c r="BK20" s="149">
        <f t="shared" si="35"/>
        <v>741</v>
      </c>
      <c r="BL20" s="192">
        <v>77</v>
      </c>
      <c r="BM20" s="192">
        <v>48</v>
      </c>
      <c r="BN20" s="180">
        <f t="shared" si="28"/>
        <v>62.3</v>
      </c>
      <c r="BO20" s="149">
        <f t="shared" si="29"/>
        <v>-29</v>
      </c>
      <c r="BP20" s="192">
        <v>10</v>
      </c>
      <c r="BQ20" s="192">
        <v>4311.71</v>
      </c>
      <c r="BR20" s="204">
        <v>5244.15</v>
      </c>
      <c r="BS20" s="180">
        <f t="shared" si="30"/>
        <v>121.6</v>
      </c>
      <c r="BT20" s="149">
        <f t="shared" si="36"/>
        <v>932.4399999999996</v>
      </c>
      <c r="BU20" s="136"/>
      <c r="BV20" s="136"/>
      <c r="BW20" s="132"/>
      <c r="BX20" s="137"/>
      <c r="BY20" s="136"/>
      <c r="BZ20" s="140"/>
      <c r="CA20" s="132"/>
      <c r="CB20" s="137"/>
      <c r="CC20" s="139"/>
      <c r="CD20" s="139"/>
      <c r="CE20" s="133"/>
    </row>
    <row r="21" spans="1:83" ht="21.75" customHeight="1">
      <c r="A21" s="191" t="s">
        <v>103</v>
      </c>
      <c r="B21" s="192">
        <v>1555</v>
      </c>
      <c r="C21" s="193">
        <v>1642</v>
      </c>
      <c r="D21" s="179">
        <f t="shared" si="0"/>
        <v>105.59485530546624</v>
      </c>
      <c r="E21" s="149">
        <f t="shared" si="1"/>
        <v>87</v>
      </c>
      <c r="F21" s="192">
        <v>769</v>
      </c>
      <c r="G21" s="192">
        <v>778</v>
      </c>
      <c r="H21" s="179">
        <f t="shared" si="2"/>
        <v>101.17035110533159</v>
      </c>
      <c r="I21" s="149">
        <f t="shared" si="3"/>
        <v>9</v>
      </c>
      <c r="J21" s="192">
        <v>1047</v>
      </c>
      <c r="K21" s="192">
        <v>1158</v>
      </c>
      <c r="L21" s="179">
        <f t="shared" si="4"/>
        <v>110.60171919770774</v>
      </c>
      <c r="M21" s="149">
        <f t="shared" si="5"/>
        <v>111</v>
      </c>
      <c r="N21" s="192">
        <v>786</v>
      </c>
      <c r="O21" s="192">
        <v>897</v>
      </c>
      <c r="P21" s="179">
        <f t="shared" si="6"/>
        <v>114.12213740458014</v>
      </c>
      <c r="Q21" s="149">
        <f t="shared" si="7"/>
        <v>111</v>
      </c>
      <c r="R21" s="194">
        <f t="shared" si="37"/>
        <v>75.1</v>
      </c>
      <c r="S21" s="194">
        <f t="shared" si="31"/>
        <v>77.5</v>
      </c>
      <c r="T21" s="179">
        <f t="shared" si="32"/>
        <v>2.4000000000000057</v>
      </c>
      <c r="U21" s="192">
        <v>110</v>
      </c>
      <c r="V21" s="195">
        <v>103</v>
      </c>
      <c r="W21" s="180">
        <f t="shared" si="8"/>
        <v>93.63636363636364</v>
      </c>
      <c r="X21" s="149">
        <f t="shared" si="9"/>
        <v>-7</v>
      </c>
      <c r="Y21" s="195">
        <v>3833</v>
      </c>
      <c r="Z21" s="196">
        <v>6484</v>
      </c>
      <c r="AA21" s="180">
        <f t="shared" si="33"/>
        <v>169.16253587268457</v>
      </c>
      <c r="AB21" s="181">
        <f t="shared" si="10"/>
        <v>2651</v>
      </c>
      <c r="AC21" s="192">
        <v>1468</v>
      </c>
      <c r="AD21" s="197">
        <v>1510</v>
      </c>
      <c r="AE21" s="180">
        <f t="shared" si="11"/>
        <v>102.86103542234332</v>
      </c>
      <c r="AF21" s="149">
        <f t="shared" si="12"/>
        <v>42</v>
      </c>
      <c r="AG21" s="192">
        <v>1655</v>
      </c>
      <c r="AH21" s="198">
        <v>4229</v>
      </c>
      <c r="AI21" s="179">
        <f t="shared" si="13"/>
        <v>255.5287009063444</v>
      </c>
      <c r="AJ21" s="149">
        <f t="shared" si="14"/>
        <v>2574</v>
      </c>
      <c r="AK21" s="192">
        <v>76</v>
      </c>
      <c r="AL21" s="192">
        <v>120</v>
      </c>
      <c r="AM21" s="180">
        <f t="shared" si="15"/>
        <v>157.89473684210526</v>
      </c>
      <c r="AN21" s="149">
        <f t="shared" si="16"/>
        <v>44</v>
      </c>
      <c r="AO21" s="185">
        <f t="shared" si="17"/>
        <v>360</v>
      </c>
      <c r="AP21" s="186">
        <f t="shared" si="18"/>
        <v>386</v>
      </c>
      <c r="AQ21" s="187">
        <f t="shared" si="19"/>
        <v>261</v>
      </c>
      <c r="AR21" s="187">
        <f t="shared" si="20"/>
        <v>261</v>
      </c>
      <c r="AS21" s="199">
        <v>459</v>
      </c>
      <c r="AT21" s="199">
        <v>521</v>
      </c>
      <c r="AU21" s="189">
        <f t="shared" si="34"/>
        <v>113.5</v>
      </c>
      <c r="AV21" s="188">
        <f t="shared" si="21"/>
        <v>62</v>
      </c>
      <c r="AW21" s="200">
        <v>2926</v>
      </c>
      <c r="AX21" s="192">
        <v>3267</v>
      </c>
      <c r="AY21" s="180">
        <f t="shared" si="22"/>
        <v>111.7</v>
      </c>
      <c r="AZ21" s="149">
        <f t="shared" si="23"/>
        <v>341</v>
      </c>
      <c r="BA21" s="192">
        <v>934</v>
      </c>
      <c r="BB21" s="192">
        <v>995</v>
      </c>
      <c r="BC21" s="180">
        <f t="shared" si="24"/>
        <v>106.53104925053533</v>
      </c>
      <c r="BD21" s="149">
        <f t="shared" si="25"/>
        <v>61</v>
      </c>
      <c r="BE21" s="192">
        <v>731</v>
      </c>
      <c r="BF21" s="192">
        <v>796</v>
      </c>
      <c r="BG21" s="180">
        <f t="shared" si="26"/>
        <v>108.89192886456908</v>
      </c>
      <c r="BH21" s="149">
        <f t="shared" si="27"/>
        <v>65</v>
      </c>
      <c r="BI21" s="201">
        <v>3058</v>
      </c>
      <c r="BJ21" s="192">
        <v>3656</v>
      </c>
      <c r="BK21" s="149">
        <f t="shared" si="35"/>
        <v>598</v>
      </c>
      <c r="BL21" s="192">
        <v>1078</v>
      </c>
      <c r="BM21" s="192">
        <v>1159</v>
      </c>
      <c r="BN21" s="180">
        <f t="shared" si="28"/>
        <v>107.5</v>
      </c>
      <c r="BO21" s="149">
        <f t="shared" si="29"/>
        <v>81</v>
      </c>
      <c r="BP21" s="192">
        <v>45</v>
      </c>
      <c r="BQ21" s="192">
        <v>4969.67</v>
      </c>
      <c r="BR21" s="204">
        <v>6280.16</v>
      </c>
      <c r="BS21" s="180">
        <f t="shared" si="30"/>
        <v>126.4</v>
      </c>
      <c r="BT21" s="149">
        <f t="shared" si="36"/>
        <v>1310.4899999999998</v>
      </c>
      <c r="BU21" s="136"/>
      <c r="BV21" s="136"/>
      <c r="BW21" s="132"/>
      <c r="BX21" s="137"/>
      <c r="BY21" s="136"/>
      <c r="BZ21" s="140"/>
      <c r="CA21" s="132"/>
      <c r="CB21" s="137"/>
      <c r="CC21" s="139"/>
      <c r="CD21" s="139"/>
      <c r="CE21" s="133"/>
    </row>
    <row r="22" spans="1:83" ht="21.75" customHeight="1">
      <c r="A22" s="191" t="s">
        <v>104</v>
      </c>
      <c r="B22" s="192">
        <v>505</v>
      </c>
      <c r="C22" s="193">
        <v>538</v>
      </c>
      <c r="D22" s="179">
        <f t="shared" si="0"/>
        <v>106.53465346534654</v>
      </c>
      <c r="E22" s="149">
        <f t="shared" si="1"/>
        <v>33</v>
      </c>
      <c r="F22" s="192">
        <v>188</v>
      </c>
      <c r="G22" s="192">
        <v>261</v>
      </c>
      <c r="H22" s="179">
        <f t="shared" si="2"/>
        <v>138.82978723404256</v>
      </c>
      <c r="I22" s="149">
        <f t="shared" si="3"/>
        <v>73</v>
      </c>
      <c r="J22" s="192">
        <v>278</v>
      </c>
      <c r="K22" s="192">
        <v>290</v>
      </c>
      <c r="L22" s="179">
        <f t="shared" si="4"/>
        <v>104.31654676258992</v>
      </c>
      <c r="M22" s="149">
        <f t="shared" si="5"/>
        <v>12</v>
      </c>
      <c r="N22" s="192">
        <v>156</v>
      </c>
      <c r="O22" s="192">
        <v>135</v>
      </c>
      <c r="P22" s="179">
        <f t="shared" si="6"/>
        <v>86.53846153846155</v>
      </c>
      <c r="Q22" s="149">
        <f t="shared" si="7"/>
        <v>-21</v>
      </c>
      <c r="R22" s="194">
        <f t="shared" si="37"/>
        <v>56.1</v>
      </c>
      <c r="S22" s="194">
        <f t="shared" si="31"/>
        <v>46.6</v>
      </c>
      <c r="T22" s="179">
        <f t="shared" si="32"/>
        <v>-9.5</v>
      </c>
      <c r="U22" s="192">
        <v>32</v>
      </c>
      <c r="V22" s="195">
        <v>82</v>
      </c>
      <c r="W22" s="180">
        <f t="shared" si="8"/>
        <v>256.25</v>
      </c>
      <c r="X22" s="149">
        <f t="shared" si="9"/>
        <v>50</v>
      </c>
      <c r="Y22" s="195">
        <v>799</v>
      </c>
      <c r="Z22" s="196">
        <v>1072</v>
      </c>
      <c r="AA22" s="180">
        <f t="shared" si="33"/>
        <v>134.16770963704633</v>
      </c>
      <c r="AB22" s="181">
        <f t="shared" si="10"/>
        <v>273</v>
      </c>
      <c r="AC22" s="192">
        <v>409</v>
      </c>
      <c r="AD22" s="197">
        <v>481</v>
      </c>
      <c r="AE22" s="180">
        <f t="shared" si="11"/>
        <v>117.60391198044009</v>
      </c>
      <c r="AF22" s="149">
        <f t="shared" si="12"/>
        <v>72</v>
      </c>
      <c r="AG22" s="192">
        <v>124</v>
      </c>
      <c r="AH22" s="198">
        <v>322</v>
      </c>
      <c r="AI22" s="179">
        <f t="shared" si="13"/>
        <v>259.6774193548387</v>
      </c>
      <c r="AJ22" s="149">
        <f t="shared" si="14"/>
        <v>198</v>
      </c>
      <c r="AK22" s="192">
        <v>46</v>
      </c>
      <c r="AL22" s="192">
        <v>106</v>
      </c>
      <c r="AM22" s="180">
        <f t="shared" si="15"/>
        <v>230.43478260869566</v>
      </c>
      <c r="AN22" s="149">
        <f t="shared" si="16"/>
        <v>60</v>
      </c>
      <c r="AO22" s="185">
        <f t="shared" si="17"/>
        <v>132</v>
      </c>
      <c r="AP22" s="186">
        <f t="shared" si="18"/>
        <v>123</v>
      </c>
      <c r="AQ22" s="187">
        <f t="shared" si="19"/>
        <v>122</v>
      </c>
      <c r="AR22" s="187">
        <f t="shared" si="20"/>
        <v>155</v>
      </c>
      <c r="AS22" s="199">
        <v>69</v>
      </c>
      <c r="AT22" s="199">
        <v>74</v>
      </c>
      <c r="AU22" s="189">
        <f t="shared" si="34"/>
        <v>107.2</v>
      </c>
      <c r="AV22" s="188">
        <f t="shared" si="21"/>
        <v>5</v>
      </c>
      <c r="AW22" s="200">
        <v>276</v>
      </c>
      <c r="AX22" s="192">
        <v>284</v>
      </c>
      <c r="AY22" s="180">
        <f t="shared" si="22"/>
        <v>102.9</v>
      </c>
      <c r="AZ22" s="149">
        <f t="shared" si="23"/>
        <v>8</v>
      </c>
      <c r="BA22" s="192">
        <v>251</v>
      </c>
      <c r="BB22" s="192">
        <v>260</v>
      </c>
      <c r="BC22" s="180">
        <f t="shared" si="24"/>
        <v>103.58565737051792</v>
      </c>
      <c r="BD22" s="149">
        <f t="shared" si="25"/>
        <v>9</v>
      </c>
      <c r="BE22" s="192">
        <v>185</v>
      </c>
      <c r="BF22" s="192">
        <v>221</v>
      </c>
      <c r="BG22" s="180">
        <f t="shared" si="26"/>
        <v>119.45945945945947</v>
      </c>
      <c r="BH22" s="149">
        <f t="shared" si="27"/>
        <v>36</v>
      </c>
      <c r="BI22" s="201">
        <v>1772</v>
      </c>
      <c r="BJ22" s="192">
        <v>2418</v>
      </c>
      <c r="BK22" s="149">
        <f t="shared" si="35"/>
        <v>646</v>
      </c>
      <c r="BL22" s="192">
        <v>7</v>
      </c>
      <c r="BM22" s="192">
        <v>16</v>
      </c>
      <c r="BN22" s="180">
        <f t="shared" si="28"/>
        <v>228.6</v>
      </c>
      <c r="BO22" s="149">
        <f t="shared" si="29"/>
        <v>9</v>
      </c>
      <c r="BP22" s="192">
        <v>6</v>
      </c>
      <c r="BQ22" s="192">
        <v>4178</v>
      </c>
      <c r="BR22" s="204">
        <v>5629.56</v>
      </c>
      <c r="BS22" s="180">
        <f t="shared" si="30"/>
        <v>134.7</v>
      </c>
      <c r="BT22" s="149">
        <f t="shared" si="36"/>
        <v>1451.5600000000004</v>
      </c>
      <c r="BU22" s="136"/>
      <c r="BV22" s="136"/>
      <c r="BW22" s="132"/>
      <c r="BX22" s="137"/>
      <c r="BY22" s="136"/>
      <c r="BZ22" s="140"/>
      <c r="CA22" s="132"/>
      <c r="CB22" s="137"/>
      <c r="CC22" s="139"/>
      <c r="CD22" s="139"/>
      <c r="CE22" s="133"/>
    </row>
    <row r="23" spans="1:72" ht="21.75" customHeight="1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 t="s">
        <v>123</v>
      </c>
      <c r="AA23" s="205"/>
      <c r="AB23" s="205"/>
      <c r="AC23" s="151"/>
      <c r="AD23" s="151"/>
      <c r="AE23" s="151"/>
      <c r="AF23" s="151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</row>
    <row r="24" spans="1:72" ht="15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</row>
  </sheetData>
  <sheetProtection/>
  <mergeCells count="77">
    <mergeCell ref="BN6:BO6"/>
    <mergeCell ref="BA6:BA7"/>
    <mergeCell ref="BB6:BB7"/>
    <mergeCell ref="BC6:BD6"/>
    <mergeCell ref="BP6:BP7"/>
    <mergeCell ref="BQ6:BQ7"/>
    <mergeCell ref="BE6:BE7"/>
    <mergeCell ref="BF6:BF7"/>
    <mergeCell ref="BG6:BH6"/>
    <mergeCell ref="BL6:BL7"/>
    <mergeCell ref="BM6:BM7"/>
    <mergeCell ref="AM6:AN6"/>
    <mergeCell ref="AS6:AS7"/>
    <mergeCell ref="AT6:AT7"/>
    <mergeCell ref="AU6:AV6"/>
    <mergeCell ref="AW6:AX6"/>
    <mergeCell ref="AY6:AZ6"/>
    <mergeCell ref="AE6:AF6"/>
    <mergeCell ref="AG6:AG7"/>
    <mergeCell ref="AH6:AH7"/>
    <mergeCell ref="AI6:AJ6"/>
    <mergeCell ref="AK6:AK7"/>
    <mergeCell ref="AL6:AL7"/>
    <mergeCell ref="W6:X6"/>
    <mergeCell ref="Y6:Y7"/>
    <mergeCell ref="Z6:Z7"/>
    <mergeCell ref="AA6:AB6"/>
    <mergeCell ref="AC6:AC7"/>
    <mergeCell ref="AD6:AD7"/>
    <mergeCell ref="P6:Q6"/>
    <mergeCell ref="R6:R7"/>
    <mergeCell ref="S6:S7"/>
    <mergeCell ref="T6:T7"/>
    <mergeCell ref="U6:U7"/>
    <mergeCell ref="V6:V7"/>
    <mergeCell ref="C6:C7"/>
    <mergeCell ref="D6:E6"/>
    <mergeCell ref="F6:F7"/>
    <mergeCell ref="G6:G7"/>
    <mergeCell ref="H6:I6"/>
    <mergeCell ref="O6:O7"/>
    <mergeCell ref="AW3:AZ5"/>
    <mergeCell ref="BA3:BD5"/>
    <mergeCell ref="AQ4:AR5"/>
    <mergeCell ref="BL3:BP4"/>
    <mergeCell ref="BQ3:BT5"/>
    <mergeCell ref="BL5:BO5"/>
    <mergeCell ref="A3:A7"/>
    <mergeCell ref="B3:E5"/>
    <mergeCell ref="J3:M5"/>
    <mergeCell ref="N3:Q5"/>
    <mergeCell ref="R3:T5"/>
    <mergeCell ref="J6:J7"/>
    <mergeCell ref="K6:K7"/>
    <mergeCell ref="L6:M6"/>
    <mergeCell ref="N6:N7"/>
    <mergeCell ref="B6:B7"/>
    <mergeCell ref="BR6:BR7"/>
    <mergeCell ref="BS6:BT6"/>
    <mergeCell ref="B1:T1"/>
    <mergeCell ref="BP1:BT1"/>
    <mergeCell ref="B2:T2"/>
    <mergeCell ref="BI3:BK5"/>
    <mergeCell ref="BI6:BI7"/>
    <mergeCell ref="U3:X5"/>
    <mergeCell ref="BJ6:BJ7"/>
    <mergeCell ref="BK6:BK7"/>
    <mergeCell ref="F3:I3"/>
    <mergeCell ref="F4:I5"/>
    <mergeCell ref="AC3:AJ3"/>
    <mergeCell ref="AC4:AF5"/>
    <mergeCell ref="AG4:AJ5"/>
    <mergeCell ref="BE3:BH3"/>
    <mergeCell ref="BE4:BH5"/>
    <mergeCell ref="Y3:AB5"/>
    <mergeCell ref="AK3:AN5"/>
    <mergeCell ref="AS3:AV5"/>
  </mergeCells>
  <printOptions/>
  <pageMargins left="0.31496062992125984" right="0.31496062992125984" top="0.944881889763779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Чобанюк Алла К.</cp:lastModifiedBy>
  <cp:lastPrinted>2019-06-13T11:51:16Z</cp:lastPrinted>
  <dcterms:created xsi:type="dcterms:W3CDTF">2017-11-17T08:56:41Z</dcterms:created>
  <dcterms:modified xsi:type="dcterms:W3CDTF">2019-06-13T11:54:01Z</dcterms:modified>
  <cp:category/>
  <cp:version/>
  <cp:contentType/>
  <cp:contentStatus/>
</cp:coreProperties>
</file>